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15" activeTab="2"/>
  </bookViews>
  <sheets>
    <sheet name="І квартал 2015" sheetId="1" r:id="rId1"/>
    <sheet name="ІІІ квартал 2015" sheetId="2" r:id="rId2"/>
    <sheet name="2015 рік" sheetId="3" r:id="rId3"/>
  </sheets>
  <definedNames>
    <definedName name="_xlnm.Print_Titles" localSheetId="0">'І квартал 2015'!$9:$12</definedName>
    <definedName name="_xlnm.Print_Area" localSheetId="0">'І квартал 2015'!$A$1:$G$64</definedName>
  </definedNames>
  <calcPr fullCalcOnLoad="1"/>
</workbook>
</file>

<file path=xl/sharedStrings.xml><?xml version="1.0" encoding="utf-8"?>
<sst xmlns="http://schemas.openxmlformats.org/spreadsheetml/2006/main" count="370" uniqueCount="110">
  <si>
    <t>Код</t>
  </si>
  <si>
    <t>Найменування доходів згідно із бюджетною класифікацією</t>
  </si>
  <si>
    <t>Податкові надходження</t>
  </si>
  <si>
    <t>Місцеві податки і збори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</si>
  <si>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</si>
  <si>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</si>
  <si>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</si>
  <si>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</si>
  <si>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</si>
  <si>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</si>
  <si>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</si>
  <si>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</si>
  <si>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</si>
  <si>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</si>
  <si>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</si>
  <si>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</si>
  <si>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</si>
  <si>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</si>
  <si>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</si>
  <si>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</si>
  <si>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</si>
  <si>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</si>
  <si>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</si>
  <si>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</si>
  <si>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</si>
  <si>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</si>
  <si>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</si>
  <si>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</si>
  <si>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</si>
  <si>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</si>
  <si>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</si>
  <si>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</si>
  <si>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</si>
  <si>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</si>
  <si>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</si>
  <si>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</si>
  <si>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</si>
  <si>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</si>
  <si>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</si>
  <si>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</si>
  <si>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</si>
  <si>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</si>
  <si>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</si>
  <si>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</si>
  <si>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</si>
  <si>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 xml:space="preserve">Виконання бюджету міста Южноукраїнськ по доходам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</si>
  <si>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</si>
  <si>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</si>
  <si>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</si>
  <si>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Додаток №1</t>
  </si>
  <si>
    <t>Кошти від відчудження майна, що належить Автономній Республіці Крим та майна, що перебуває в комунальній власності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</si>
  <si>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</si>
  <si>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</si>
  <si>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</si>
  <si>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</si>
  <si>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</si>
  <si>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</si>
  <si>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</si>
  <si>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 xml:space="preserve">до рішення Южноукраїнської 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</si>
  <si>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</si>
  <si>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</si>
  <si>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1.4.1</t>
  </si>
  <si>
    <t>1.4.2</t>
  </si>
  <si>
    <t>4.1.2</t>
  </si>
  <si>
    <t>4.1.3</t>
  </si>
  <si>
    <t>4.1.4</t>
  </si>
  <si>
    <t>4.1.5</t>
  </si>
  <si>
    <t>4.1.6</t>
  </si>
  <si>
    <t>х</t>
  </si>
  <si>
    <t>Податок та збір на доходи фізичних осіб</t>
  </si>
  <si>
    <t>4.1.7</t>
  </si>
  <si>
    <t xml:space="preserve"> за І квартал 2015 року</t>
  </si>
  <si>
    <t>План                      на І квартал 2015 року</t>
  </si>
  <si>
    <t>Фактичні надходження станом на 01.04.2015 року</t>
  </si>
  <si>
    <t>1.4.3</t>
  </si>
  <si>
    <t>1.4.4</t>
  </si>
  <si>
    <t>2.6</t>
  </si>
  <si>
    <t>Податок на прибуток підприємств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</si>
  <si>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</si>
  <si>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</si>
  <si>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</si>
  <si>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</si>
  <si>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</si>
  <si>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</si>
  <si>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на догляд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</si>
  <si>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</si>
  <si>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</si>
  <si>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</si>
  <si>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</si>
  <si>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</si>
  <si>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</si>
  <si>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РАЗОМ ДОХОДІВ ПО СПЕЦІАЛЬНОМУ ФОНДУ                              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</si>
  <si>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</si>
  <si>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</si>
  <si>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міської ради від _____ 2015 № __ </t>
  </si>
  <si>
    <t>Фактичні надходження станом на 01.10.2015 року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</si>
  <si>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</si>
  <si>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</si>
  <si>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</si>
  <si>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4.1.8</t>
  </si>
  <si>
    <t>4.1.9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</si>
  <si>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</si>
  <si>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</si>
  <si>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4</t>
  </si>
  <si>
    <t xml:space="preserve"> за 9 місяців 2015 року</t>
  </si>
  <si>
    <t xml:space="preserve">міської ради від ______________ 2015 № __ </t>
  </si>
  <si>
    <t>План за звітний період 2015 року</t>
  </si>
  <si>
    <t xml:space="preserve"> за 2015 рік</t>
  </si>
  <si>
    <t>Фактичні надходження станом на 01.01.2016 року</t>
  </si>
  <si>
    <t xml:space="preserve">міської ради від __________ 2015 № __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</si>
</sst>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80" fontId="8" fillId="0" borderId="0" xfId="0" applyNumberFormat="1" applyFont="1" applyFill="1" applyAlignment="1">
      <alignment horizontal="center"/>
    </xf>
    <xf numFmtId="180" fontId="8" fillId="0" borderId="0" xfId="0" applyNumberFormat="1" applyFont="1" applyAlignment="1">
      <alignment horizontal="center"/>
    </xf>
    <xf numFmtId="180" fontId="4" fillId="0" borderId="0" xfId="0" applyNumberFormat="1" applyFont="1" applyFill="1" applyAlignment="1">
      <alignment horizontal="center"/>
    </xf>
    <xf numFmtId="180" fontId="4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center"/>
    </xf>
    <xf numFmtId="0" fontId="4" fillId="0" borderId="10" xfId="52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180" fontId="11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52" applyNumberFormat="1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justify" wrapText="1"/>
    </xf>
    <xf numFmtId="0" fontId="9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180" fontId="8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0" fontId="8" fillId="0" borderId="0" xfId="0" applyNumberFormat="1" applyFont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view="pageBreakPreview" zoomScale="75" zoomScaleSheetLayoutView="75" zoomScalePageLayoutView="0" workbookViewId="0" topLeftCell="A1">
      <selection activeCell="A45" sqref="A1:IV16384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7.875" style="1" customWidth="1"/>
    <col min="4" max="4" width="16.25390625" style="33" customWidth="1"/>
    <col min="5" max="5" width="18.875" style="33" customWidth="1"/>
    <col min="6" max="6" width="14.1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15"/>
      <c r="E1" s="15" t="s">
        <v>49</v>
      </c>
      <c r="F1" s="16"/>
      <c r="G1" s="16"/>
    </row>
    <row r="2" spans="1:7" s="25" customFormat="1" ht="23.25">
      <c r="A2" s="26"/>
      <c r="B2" s="10"/>
      <c r="C2" s="10"/>
      <c r="D2" s="15"/>
      <c r="E2" s="15" t="s">
        <v>58</v>
      </c>
      <c r="F2" s="16"/>
      <c r="G2" s="16"/>
    </row>
    <row r="3" spans="1:7" s="25" customFormat="1" ht="23.25">
      <c r="A3" s="26"/>
      <c r="B3" s="10"/>
      <c r="C3" s="10"/>
      <c r="D3" s="15"/>
      <c r="E3" s="15" t="s">
        <v>94</v>
      </c>
      <c r="F3" s="16"/>
      <c r="G3" s="16"/>
    </row>
    <row r="4" spans="1:7" s="25" customFormat="1" ht="23.25">
      <c r="A4" s="26"/>
      <c r="B4" s="10"/>
      <c r="C4" s="10"/>
      <c r="D4" s="63"/>
      <c r="E4" s="63"/>
      <c r="F4" s="63"/>
      <c r="G4" s="63"/>
    </row>
    <row r="5" spans="1:7" s="25" customFormat="1" ht="23.25">
      <c r="A5" s="11"/>
      <c r="B5" s="62"/>
      <c r="C5" s="62"/>
      <c r="D5" s="62"/>
      <c r="E5" s="62"/>
      <c r="F5" s="62"/>
      <c r="G5" s="62"/>
    </row>
    <row r="6" spans="1:7" s="25" customFormat="1" ht="23.25">
      <c r="A6" s="62" t="s">
        <v>45</v>
      </c>
      <c r="B6" s="62"/>
      <c r="C6" s="62"/>
      <c r="D6" s="62"/>
      <c r="E6" s="62"/>
      <c r="F6" s="62"/>
      <c r="G6" s="62"/>
    </row>
    <row r="7" spans="1:7" s="25" customFormat="1" ht="23.25">
      <c r="A7" s="62" t="s">
        <v>71</v>
      </c>
      <c r="B7" s="62"/>
      <c r="C7" s="62"/>
      <c r="D7" s="62"/>
      <c r="E7" s="62"/>
      <c r="F7" s="62"/>
      <c r="G7" s="62"/>
    </row>
    <row r="8" spans="1:7" s="25" customFormat="1" ht="15.75">
      <c r="A8" s="11"/>
      <c r="B8" s="3"/>
      <c r="C8" s="3"/>
      <c r="D8" s="17"/>
      <c r="E8" s="17"/>
      <c r="F8" s="17"/>
      <c r="G8" s="17" t="s">
        <v>33</v>
      </c>
    </row>
    <row r="9" spans="1:12" s="25" customFormat="1" ht="12.75">
      <c r="A9" s="67" t="s">
        <v>18</v>
      </c>
      <c r="B9" s="60" t="s">
        <v>0</v>
      </c>
      <c r="C9" s="60" t="s">
        <v>1</v>
      </c>
      <c r="D9" s="55" t="s">
        <v>72</v>
      </c>
      <c r="E9" s="52" t="s">
        <v>73</v>
      </c>
      <c r="F9" s="52" t="s">
        <v>16</v>
      </c>
      <c r="G9" s="70" t="s">
        <v>17</v>
      </c>
      <c r="H9" s="27"/>
      <c r="I9" s="27"/>
      <c r="J9" s="27"/>
      <c r="K9" s="27"/>
      <c r="L9" s="27"/>
    </row>
    <row r="10" spans="1:12" s="25" customFormat="1" ht="12.75" customHeight="1">
      <c r="A10" s="68"/>
      <c r="B10" s="60"/>
      <c r="C10" s="60"/>
      <c r="D10" s="55"/>
      <c r="E10" s="53"/>
      <c r="F10" s="53"/>
      <c r="G10" s="70"/>
      <c r="H10" s="27"/>
      <c r="I10" s="27"/>
      <c r="J10" s="27"/>
      <c r="K10" s="27"/>
      <c r="L10" s="27"/>
    </row>
    <row r="11" spans="1:12" s="25" customFormat="1" ht="57.75" customHeight="1">
      <c r="A11" s="69"/>
      <c r="B11" s="60"/>
      <c r="C11" s="60"/>
      <c r="D11" s="55"/>
      <c r="E11" s="54"/>
      <c r="F11" s="54"/>
      <c r="G11" s="70"/>
      <c r="H11" s="27"/>
      <c r="I11" s="27"/>
      <c r="J11" s="27"/>
      <c r="K11" s="27"/>
      <c r="L11" s="27"/>
    </row>
    <row r="12" spans="1:12" s="25" customFormat="1" ht="15.75">
      <c r="A12" s="5" t="s">
        <v>37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  <c r="L12" s="27"/>
    </row>
    <row r="13" spans="1:12" s="25" customFormat="1" ht="15.75">
      <c r="A13" s="64" t="s">
        <v>38</v>
      </c>
      <c r="B13" s="65"/>
      <c r="C13" s="65"/>
      <c r="D13" s="65"/>
      <c r="E13" s="65"/>
      <c r="F13" s="65"/>
      <c r="G13" s="66"/>
      <c r="H13" s="27"/>
      <c r="I13" s="27"/>
      <c r="J13" s="27"/>
      <c r="K13" s="27"/>
      <c r="L13" s="27"/>
    </row>
    <row r="14" spans="1:7" s="25" customFormat="1" ht="25.5" customHeight="1">
      <c r="A14" s="5">
        <v>1</v>
      </c>
      <c r="B14" s="7">
        <v>10000000</v>
      </c>
      <c r="C14" s="8" t="s">
        <v>2</v>
      </c>
      <c r="D14" s="18">
        <f>D15+D16+D17+D18+D23</f>
        <v>26316.3</v>
      </c>
      <c r="E14" s="18">
        <f>E15+E16+E17+E18+E23</f>
        <v>30614.3</v>
      </c>
      <c r="F14" s="18">
        <f>E14-D14</f>
        <v>4298</v>
      </c>
      <c r="G14" s="19">
        <f>E14/D14*100</f>
        <v>116.33208315758674</v>
      </c>
    </row>
    <row r="15" spans="1:7" s="25" customFormat="1" ht="27" customHeight="1">
      <c r="A15" s="5" t="s">
        <v>19</v>
      </c>
      <c r="B15" s="7">
        <v>11010000</v>
      </c>
      <c r="C15" s="8" t="s">
        <v>69</v>
      </c>
      <c r="D15" s="18">
        <v>21590.5</v>
      </c>
      <c r="E15" s="18">
        <v>24036.6</v>
      </c>
      <c r="F15" s="18">
        <f aca="true" t="shared" si="0" ref="F15:F48">E15-D15</f>
        <v>2446.0999999999985</v>
      </c>
      <c r="G15" s="19">
        <f aca="true" t="shared" si="1" ref="G15:G48">E15/D15*100</f>
        <v>111.329519927746</v>
      </c>
    </row>
    <row r="16" spans="1:7" s="25" customFormat="1" ht="36" customHeight="1">
      <c r="A16" s="5" t="s">
        <v>20</v>
      </c>
      <c r="B16" s="7">
        <v>11020000</v>
      </c>
      <c r="C16" s="8" t="s">
        <v>77</v>
      </c>
      <c r="D16" s="18">
        <v>10</v>
      </c>
      <c r="E16" s="18">
        <v>33.7</v>
      </c>
      <c r="F16" s="18">
        <f t="shared" si="0"/>
        <v>23.700000000000003</v>
      </c>
      <c r="G16" s="19">
        <f t="shared" si="1"/>
        <v>337</v>
      </c>
    </row>
    <row r="17" spans="1:7" s="25" customFormat="1" ht="47.25">
      <c r="A17" s="5" t="s">
        <v>21</v>
      </c>
      <c r="B17" s="7">
        <v>14040000</v>
      </c>
      <c r="C17" s="8" t="s">
        <v>78</v>
      </c>
      <c r="D17" s="18">
        <v>100</v>
      </c>
      <c r="E17" s="18">
        <v>1012.1</v>
      </c>
      <c r="F17" s="18">
        <f t="shared" si="0"/>
        <v>912.1</v>
      </c>
      <c r="G17" s="19">
        <f t="shared" si="1"/>
        <v>1012.1</v>
      </c>
    </row>
    <row r="18" spans="1:7" s="25" customFormat="1" ht="23.25" customHeight="1">
      <c r="A18" s="5" t="s">
        <v>22</v>
      </c>
      <c r="B18" s="7">
        <v>18000000</v>
      </c>
      <c r="C18" s="8" t="s">
        <v>79</v>
      </c>
      <c r="D18" s="18">
        <f>D19+D20+D21+D22</f>
        <v>4578.8</v>
      </c>
      <c r="E18" s="18">
        <f>E19+E20+E21+E22</f>
        <v>5496.500000000001</v>
      </c>
      <c r="F18" s="18">
        <f t="shared" si="0"/>
        <v>917.7000000000007</v>
      </c>
      <c r="G18" s="19">
        <f t="shared" si="1"/>
        <v>120.04236917969774</v>
      </c>
    </row>
    <row r="19" spans="1:7" s="25" customFormat="1" ht="15.75">
      <c r="A19" s="5" t="s">
        <v>61</v>
      </c>
      <c r="B19" s="7">
        <v>18010000</v>
      </c>
      <c r="C19" s="8" t="s">
        <v>80</v>
      </c>
      <c r="D19" s="18">
        <v>3414.8</v>
      </c>
      <c r="E19" s="18">
        <v>4192.1</v>
      </c>
      <c r="F19" s="18">
        <f t="shared" si="0"/>
        <v>777.3000000000002</v>
      </c>
      <c r="G19" s="19">
        <f t="shared" si="1"/>
        <v>122.76268009839522</v>
      </c>
    </row>
    <row r="20" spans="1:7" s="25" customFormat="1" ht="15.75">
      <c r="A20" s="5" t="s">
        <v>62</v>
      </c>
      <c r="B20" s="7">
        <v>18030000</v>
      </c>
      <c r="C20" s="8" t="s">
        <v>46</v>
      </c>
      <c r="D20" s="18">
        <v>0</v>
      </c>
      <c r="E20" s="18">
        <v>1.3</v>
      </c>
      <c r="F20" s="18">
        <f t="shared" si="0"/>
        <v>1.3</v>
      </c>
      <c r="G20" s="19" t="s">
        <v>68</v>
      </c>
    </row>
    <row r="21" spans="1:7" s="25" customFormat="1" ht="47.25">
      <c r="A21" s="5" t="s">
        <v>74</v>
      </c>
      <c r="B21" s="7">
        <v>18040000</v>
      </c>
      <c r="C21" s="8" t="s">
        <v>81</v>
      </c>
      <c r="D21" s="18">
        <v>0</v>
      </c>
      <c r="E21" s="18">
        <v>-6.2</v>
      </c>
      <c r="F21" s="18">
        <f t="shared" si="0"/>
        <v>-6.2</v>
      </c>
      <c r="G21" s="19" t="s">
        <v>68</v>
      </c>
    </row>
    <row r="22" spans="1:7" s="25" customFormat="1" ht="15.75">
      <c r="A22" s="5" t="s">
        <v>75</v>
      </c>
      <c r="B22" s="7">
        <v>18050000</v>
      </c>
      <c r="C22" s="8" t="s">
        <v>4</v>
      </c>
      <c r="D22" s="18">
        <v>1164</v>
      </c>
      <c r="E22" s="18">
        <v>1309.3</v>
      </c>
      <c r="F22" s="18">
        <f t="shared" si="0"/>
        <v>145.29999999999995</v>
      </c>
      <c r="G22" s="19">
        <f t="shared" si="1"/>
        <v>112.48281786941581</v>
      </c>
    </row>
    <row r="23" spans="1:7" s="25" customFormat="1" ht="15.75">
      <c r="A23" s="5" t="s">
        <v>23</v>
      </c>
      <c r="B23" s="7">
        <v>19010000</v>
      </c>
      <c r="C23" s="8" t="s">
        <v>5</v>
      </c>
      <c r="D23" s="18">
        <v>37</v>
      </c>
      <c r="E23" s="18">
        <v>35.4</v>
      </c>
      <c r="F23" s="18">
        <f t="shared" si="0"/>
        <v>-1.6000000000000014</v>
      </c>
      <c r="G23" s="19">
        <f t="shared" si="1"/>
        <v>95.67567567567568</v>
      </c>
    </row>
    <row r="24" spans="1:7" s="25" customFormat="1" ht="21.75" customHeight="1">
      <c r="A24" s="5" t="s">
        <v>25</v>
      </c>
      <c r="B24" s="7">
        <v>20000000</v>
      </c>
      <c r="C24" s="8" t="s">
        <v>6</v>
      </c>
      <c r="D24" s="18">
        <f>SUM(D25:D31)</f>
        <v>116.3</v>
      </c>
      <c r="E24" s="18">
        <f>SUM(E25:E31)</f>
        <v>798.5999999999999</v>
      </c>
      <c r="F24" s="18">
        <f t="shared" si="0"/>
        <v>682.3</v>
      </c>
      <c r="G24" s="19">
        <f t="shared" si="1"/>
        <v>686.6723989681857</v>
      </c>
    </row>
    <row r="25" spans="1:7" s="25" customFormat="1" ht="38.25" customHeight="1">
      <c r="A25" s="5" t="s">
        <v>26</v>
      </c>
      <c r="B25" s="7">
        <v>21080500</v>
      </c>
      <c r="C25" s="8" t="s">
        <v>24</v>
      </c>
      <c r="D25" s="18">
        <v>0</v>
      </c>
      <c r="E25" s="18">
        <v>51.8</v>
      </c>
      <c r="F25" s="18">
        <f t="shared" si="0"/>
        <v>51.8</v>
      </c>
      <c r="G25" s="19" t="s">
        <v>68</v>
      </c>
    </row>
    <row r="26" spans="1:7" s="25" customFormat="1" ht="25.5" customHeight="1">
      <c r="A26" s="5" t="s">
        <v>27</v>
      </c>
      <c r="B26" s="7">
        <v>21081100</v>
      </c>
      <c r="C26" s="8" t="s">
        <v>7</v>
      </c>
      <c r="D26" s="18">
        <v>1</v>
      </c>
      <c r="E26" s="18">
        <v>1.5</v>
      </c>
      <c r="F26" s="18">
        <f t="shared" si="0"/>
        <v>0.5</v>
      </c>
      <c r="G26" s="19">
        <f t="shared" si="1"/>
        <v>150</v>
      </c>
    </row>
    <row r="27" spans="1:7" s="25" customFormat="1" ht="25.5" customHeight="1">
      <c r="A27" s="5" t="s">
        <v>28</v>
      </c>
      <c r="B27" s="7">
        <v>22012500</v>
      </c>
      <c r="C27" s="8" t="s">
        <v>82</v>
      </c>
      <c r="D27" s="18">
        <v>0</v>
      </c>
      <c r="E27" s="18">
        <v>95.1</v>
      </c>
      <c r="F27" s="18">
        <f t="shared" si="0"/>
        <v>95.1</v>
      </c>
      <c r="G27" s="19" t="s">
        <v>68</v>
      </c>
    </row>
    <row r="28" spans="1:7" s="25" customFormat="1" ht="61.5" customHeight="1">
      <c r="A28" s="5" t="s">
        <v>29</v>
      </c>
      <c r="B28" s="7">
        <v>22080400</v>
      </c>
      <c r="C28" s="8" t="s">
        <v>8</v>
      </c>
      <c r="D28" s="18">
        <v>103</v>
      </c>
      <c r="E28" s="18">
        <v>127.5</v>
      </c>
      <c r="F28" s="18">
        <f t="shared" si="0"/>
        <v>24.5</v>
      </c>
      <c r="G28" s="19">
        <f t="shared" si="1"/>
        <v>123.78640776699028</v>
      </c>
    </row>
    <row r="29" spans="1:7" s="25" customFormat="1" ht="15.75">
      <c r="A29" s="5" t="s">
        <v>30</v>
      </c>
      <c r="B29" s="7">
        <v>22090000</v>
      </c>
      <c r="C29" s="8" t="s">
        <v>9</v>
      </c>
      <c r="D29" s="18">
        <v>12.3</v>
      </c>
      <c r="E29" s="18">
        <v>128.9</v>
      </c>
      <c r="F29" s="18">
        <f t="shared" si="0"/>
        <v>116.60000000000001</v>
      </c>
      <c r="G29" s="19">
        <f t="shared" si="1"/>
        <v>1047.9674796747968</v>
      </c>
    </row>
    <row r="30" spans="1:7" s="25" customFormat="1" ht="15.75">
      <c r="A30" s="5" t="s">
        <v>76</v>
      </c>
      <c r="B30" s="7">
        <v>24060300</v>
      </c>
      <c r="C30" s="8" t="s">
        <v>24</v>
      </c>
      <c r="D30" s="18">
        <v>0</v>
      </c>
      <c r="E30" s="18">
        <v>393.8</v>
      </c>
      <c r="F30" s="18">
        <f t="shared" si="0"/>
        <v>393.8</v>
      </c>
      <c r="G30" s="19" t="s">
        <v>68</v>
      </c>
    </row>
    <row r="31" spans="1:7" s="25" customFormat="1" ht="15.75" hidden="1">
      <c r="A31" s="5" t="s">
        <v>54</v>
      </c>
      <c r="B31" s="7">
        <v>24060600</v>
      </c>
      <c r="C31" s="8" t="s">
        <v>24</v>
      </c>
      <c r="D31" s="18">
        <v>0</v>
      </c>
      <c r="E31" s="18">
        <v>0</v>
      </c>
      <c r="F31" s="18">
        <f t="shared" si="0"/>
        <v>0</v>
      </c>
      <c r="G31" s="19" t="e">
        <f t="shared" si="1"/>
        <v>#DIV/0!</v>
      </c>
    </row>
    <row r="32" spans="1:7" s="25" customFormat="1" ht="15.75">
      <c r="A32" s="5" t="s">
        <v>31</v>
      </c>
      <c r="B32" s="7">
        <v>30000000</v>
      </c>
      <c r="C32" s="8" t="s">
        <v>11</v>
      </c>
      <c r="D32" s="18">
        <f>D33</f>
        <v>0</v>
      </c>
      <c r="E32" s="18">
        <f>E33</f>
        <v>2.9</v>
      </c>
      <c r="F32" s="18">
        <f t="shared" si="0"/>
        <v>2.9</v>
      </c>
      <c r="G32" s="19" t="s">
        <v>68</v>
      </c>
    </row>
    <row r="33" spans="1:7" s="25" customFormat="1" ht="94.5">
      <c r="A33" s="5" t="s">
        <v>32</v>
      </c>
      <c r="B33" s="7">
        <v>31010200</v>
      </c>
      <c r="C33" s="8" t="s">
        <v>83</v>
      </c>
      <c r="D33" s="18">
        <v>0</v>
      </c>
      <c r="E33" s="18">
        <v>2.9</v>
      </c>
      <c r="F33" s="18">
        <f t="shared" si="0"/>
        <v>2.9</v>
      </c>
      <c r="G33" s="19" t="s">
        <v>68</v>
      </c>
    </row>
    <row r="34" spans="1:7" s="25" customFormat="1" ht="37.5" customHeight="1">
      <c r="A34" s="56" t="s">
        <v>43</v>
      </c>
      <c r="B34" s="57"/>
      <c r="C34" s="57"/>
      <c r="D34" s="18">
        <f>D14+D24+D32</f>
        <v>26432.6</v>
      </c>
      <c r="E34" s="18">
        <f>E14+E24+E32</f>
        <v>31415.8</v>
      </c>
      <c r="F34" s="18">
        <f t="shared" si="0"/>
        <v>4983.200000000001</v>
      </c>
      <c r="G34" s="19">
        <f t="shared" si="1"/>
        <v>118.85247762233</v>
      </c>
    </row>
    <row r="35" spans="1:7" s="25" customFormat="1" ht="20.25" customHeight="1">
      <c r="A35" s="5" t="s">
        <v>34</v>
      </c>
      <c r="B35" s="7">
        <v>40000000</v>
      </c>
      <c r="C35" s="8" t="s">
        <v>12</v>
      </c>
      <c r="D35" s="18">
        <f>D39</f>
        <v>22001.9399</v>
      </c>
      <c r="E35" s="18">
        <f>E39</f>
        <v>20338.5</v>
      </c>
      <c r="F35" s="18">
        <f t="shared" si="0"/>
        <v>-1663.4399000000012</v>
      </c>
      <c r="G35" s="19">
        <f t="shared" si="1"/>
        <v>92.43957620300563</v>
      </c>
    </row>
    <row r="36" spans="1:7" s="25" customFormat="1" ht="21.75" customHeight="1" hidden="1">
      <c r="A36" s="5" t="s">
        <v>35</v>
      </c>
      <c r="B36" s="7">
        <v>41020000</v>
      </c>
      <c r="C36" s="8" t="s">
        <v>13</v>
      </c>
      <c r="D36" s="18">
        <f>D37+D38</f>
        <v>0</v>
      </c>
      <c r="E36" s="18">
        <f>E37+E38</f>
        <v>0</v>
      </c>
      <c r="F36" s="18">
        <f t="shared" si="0"/>
        <v>0</v>
      </c>
      <c r="G36" s="19" t="e">
        <f t="shared" si="1"/>
        <v>#DIV/0!</v>
      </c>
    </row>
    <row r="37" spans="1:7" s="25" customFormat="1" ht="47.25" hidden="1">
      <c r="A37" s="5" t="s">
        <v>36</v>
      </c>
      <c r="B37" s="7">
        <v>41020601</v>
      </c>
      <c r="C37" s="8" t="s">
        <v>14</v>
      </c>
      <c r="D37" s="18"/>
      <c r="E37" s="18"/>
      <c r="F37" s="18">
        <f t="shared" si="0"/>
        <v>0</v>
      </c>
      <c r="G37" s="19" t="e">
        <f t="shared" si="1"/>
        <v>#DIV/0!</v>
      </c>
    </row>
    <row r="38" spans="1:7" s="25" customFormat="1" ht="47.25" hidden="1">
      <c r="A38" s="5" t="s">
        <v>52</v>
      </c>
      <c r="B38" s="7">
        <v>41021201</v>
      </c>
      <c r="C38" s="8" t="s">
        <v>53</v>
      </c>
      <c r="D38" s="18"/>
      <c r="E38" s="18"/>
      <c r="F38" s="18">
        <f t="shared" si="0"/>
        <v>0</v>
      </c>
      <c r="G38" s="19" t="e">
        <f t="shared" si="1"/>
        <v>#DIV/0!</v>
      </c>
    </row>
    <row r="39" spans="1:7" s="25" customFormat="1" ht="15.75">
      <c r="A39" s="5" t="s">
        <v>35</v>
      </c>
      <c r="B39" s="7">
        <v>41030000</v>
      </c>
      <c r="C39" s="8" t="s">
        <v>15</v>
      </c>
      <c r="D39" s="18">
        <f>SUM(D40:D46)</f>
        <v>22001.9399</v>
      </c>
      <c r="E39" s="18">
        <f>SUM(E40:E46)</f>
        <v>20338.5</v>
      </c>
      <c r="F39" s="18">
        <f t="shared" si="0"/>
        <v>-1663.4399000000012</v>
      </c>
      <c r="G39" s="19">
        <f t="shared" si="1"/>
        <v>92.43957620300563</v>
      </c>
    </row>
    <row r="40" spans="1:7" s="25" customFormat="1" ht="93" customHeight="1">
      <c r="A40" s="5" t="s">
        <v>36</v>
      </c>
      <c r="B40" s="7">
        <v>41030601</v>
      </c>
      <c r="C40" s="36" t="s">
        <v>84</v>
      </c>
      <c r="D40" s="18">
        <v>7598.2399</v>
      </c>
      <c r="E40" s="18">
        <v>7598.2</v>
      </c>
      <c r="F40" s="18">
        <f t="shared" si="0"/>
        <v>-0.03989999999976135</v>
      </c>
      <c r="G40" s="19">
        <f t="shared" si="1"/>
        <v>99.99947487838598</v>
      </c>
    </row>
    <row r="41" spans="1:7" s="25" customFormat="1" ht="126" customHeight="1">
      <c r="A41" s="5" t="s">
        <v>63</v>
      </c>
      <c r="B41" s="7">
        <v>41030801</v>
      </c>
      <c r="C41" s="37" t="s">
        <v>85</v>
      </c>
      <c r="D41" s="18">
        <v>1540</v>
      </c>
      <c r="E41" s="18">
        <v>2.4</v>
      </c>
      <c r="F41" s="18">
        <f t="shared" si="0"/>
        <v>-1537.6</v>
      </c>
      <c r="G41" s="19">
        <f t="shared" si="1"/>
        <v>0.15584415584415584</v>
      </c>
    </row>
    <row r="42" spans="1:7" s="25" customFormat="1" ht="283.5">
      <c r="A42" s="5" t="s">
        <v>64</v>
      </c>
      <c r="B42" s="7">
        <v>41030901</v>
      </c>
      <c r="C42" s="37" t="s">
        <v>86</v>
      </c>
      <c r="D42" s="18">
        <v>240.2</v>
      </c>
      <c r="E42" s="18">
        <v>141.3</v>
      </c>
      <c r="F42" s="18">
        <f t="shared" si="0"/>
        <v>-98.89999999999998</v>
      </c>
      <c r="G42" s="19">
        <f t="shared" si="1"/>
        <v>58.82597835137386</v>
      </c>
    </row>
    <row r="43" spans="1:7" s="25" customFormat="1" ht="31.5">
      <c r="A43" s="5" t="s">
        <v>65</v>
      </c>
      <c r="B43" s="7">
        <v>41033900</v>
      </c>
      <c r="C43" s="37" t="s">
        <v>87</v>
      </c>
      <c r="D43" s="18">
        <v>5987.6</v>
      </c>
      <c r="E43" s="18">
        <v>5987.6</v>
      </c>
      <c r="F43" s="18">
        <f t="shared" si="0"/>
        <v>0</v>
      </c>
      <c r="G43" s="19">
        <f t="shared" si="1"/>
        <v>100</v>
      </c>
    </row>
    <row r="44" spans="1:7" s="25" customFormat="1" ht="31.5">
      <c r="A44" s="5" t="s">
        <v>66</v>
      </c>
      <c r="B44" s="7">
        <v>41034200</v>
      </c>
      <c r="C44" s="37" t="s">
        <v>88</v>
      </c>
      <c r="D44" s="18">
        <v>6410.6</v>
      </c>
      <c r="E44" s="18">
        <v>6410.6</v>
      </c>
      <c r="F44" s="18">
        <f t="shared" si="0"/>
        <v>0</v>
      </c>
      <c r="G44" s="19">
        <f t="shared" si="1"/>
        <v>100</v>
      </c>
    </row>
    <row r="45" spans="1:7" s="25" customFormat="1" ht="15.75">
      <c r="A45" s="5" t="s">
        <v>67</v>
      </c>
      <c r="B45" s="7">
        <v>41035000</v>
      </c>
      <c r="C45" s="37" t="s">
        <v>89</v>
      </c>
      <c r="D45" s="18">
        <v>61.3</v>
      </c>
      <c r="E45" s="18">
        <v>55.5</v>
      </c>
      <c r="F45" s="18">
        <f t="shared" si="0"/>
        <v>-5.799999999999997</v>
      </c>
      <c r="G45" s="19">
        <f t="shared" si="1"/>
        <v>90.53833605220228</v>
      </c>
    </row>
    <row r="46" spans="1:7" s="25" customFormat="1" ht="139.5" customHeight="1">
      <c r="A46" s="5" t="s">
        <v>70</v>
      </c>
      <c r="B46" s="7">
        <v>41035801</v>
      </c>
      <c r="C46" s="38" t="s">
        <v>90</v>
      </c>
      <c r="D46" s="18">
        <v>164</v>
      </c>
      <c r="E46" s="18">
        <v>142.9</v>
      </c>
      <c r="F46" s="18">
        <f t="shared" si="0"/>
        <v>-21.099999999999994</v>
      </c>
      <c r="G46" s="19">
        <f t="shared" si="1"/>
        <v>87.13414634146342</v>
      </c>
    </row>
    <row r="47" spans="1:7" s="25" customFormat="1" ht="78.75" hidden="1">
      <c r="A47" s="5" t="s">
        <v>56</v>
      </c>
      <c r="B47" s="7">
        <v>41037001</v>
      </c>
      <c r="C47" s="8" t="s">
        <v>55</v>
      </c>
      <c r="D47" s="18"/>
      <c r="E47" s="18"/>
      <c r="F47" s="18">
        <f t="shared" si="0"/>
        <v>0</v>
      </c>
      <c r="G47" s="19" t="e">
        <f t="shared" si="1"/>
        <v>#DIV/0!</v>
      </c>
    </row>
    <row r="48" spans="1:7" s="25" customFormat="1" ht="37.5" customHeight="1">
      <c r="A48" s="56" t="s">
        <v>42</v>
      </c>
      <c r="B48" s="57"/>
      <c r="C48" s="57"/>
      <c r="D48" s="18">
        <f>D34+D35</f>
        <v>48434.5399</v>
      </c>
      <c r="E48" s="18">
        <f>E34+E35</f>
        <v>51754.3</v>
      </c>
      <c r="F48" s="18">
        <f t="shared" si="0"/>
        <v>3319.7600999999995</v>
      </c>
      <c r="G48" s="19">
        <f t="shared" si="1"/>
        <v>106.85411713800548</v>
      </c>
    </row>
    <row r="49" spans="1:7" s="28" customFormat="1" ht="24" customHeight="1">
      <c r="A49" s="60" t="s">
        <v>39</v>
      </c>
      <c r="B49" s="61"/>
      <c r="C49" s="61"/>
      <c r="D49" s="61"/>
      <c r="E49" s="61"/>
      <c r="F49" s="61"/>
      <c r="G49" s="61"/>
    </row>
    <row r="50" spans="1:7" s="25" customFormat="1" ht="15.75">
      <c r="A50" s="5">
        <v>1</v>
      </c>
      <c r="B50" s="7">
        <v>10000000</v>
      </c>
      <c r="C50" s="8" t="s">
        <v>2</v>
      </c>
      <c r="D50" s="18">
        <f>D51</f>
        <v>0</v>
      </c>
      <c r="E50" s="18">
        <f>E51</f>
        <v>-2.6</v>
      </c>
      <c r="F50" s="18">
        <f aca="true" t="shared" si="2" ref="F50:F61">E50-D50</f>
        <v>-2.6</v>
      </c>
      <c r="G50" s="19" t="s">
        <v>68</v>
      </c>
    </row>
    <row r="51" spans="1:7" s="25" customFormat="1" ht="15.75">
      <c r="A51" s="5" t="s">
        <v>20</v>
      </c>
      <c r="B51" s="7">
        <v>18000000</v>
      </c>
      <c r="C51" s="8" t="s">
        <v>3</v>
      </c>
      <c r="D51" s="18">
        <f>D52</f>
        <v>0</v>
      </c>
      <c r="E51" s="18">
        <f>E52</f>
        <v>-2.6</v>
      </c>
      <c r="F51" s="18">
        <f t="shared" si="2"/>
        <v>-2.6</v>
      </c>
      <c r="G51" s="19" t="s">
        <v>68</v>
      </c>
    </row>
    <row r="52" spans="1:7" s="25" customFormat="1" ht="85.5" customHeight="1">
      <c r="A52" s="5" t="s">
        <v>40</v>
      </c>
      <c r="B52" s="7">
        <v>18041500</v>
      </c>
      <c r="C52" s="14" t="s">
        <v>92</v>
      </c>
      <c r="D52" s="18">
        <v>0</v>
      </c>
      <c r="E52" s="18">
        <v>-2.6</v>
      </c>
      <c r="F52" s="18">
        <f t="shared" si="2"/>
        <v>-2.6</v>
      </c>
      <c r="G52" s="19" t="s">
        <v>68</v>
      </c>
    </row>
    <row r="53" spans="1:7" s="25" customFormat="1" ht="15.75">
      <c r="A53" s="5" t="s">
        <v>25</v>
      </c>
      <c r="B53" s="7">
        <v>20000000</v>
      </c>
      <c r="C53" s="8" t="s">
        <v>6</v>
      </c>
      <c r="D53" s="18">
        <f>D54+D55</f>
        <v>2309.3</v>
      </c>
      <c r="E53" s="18">
        <f>E54+E55</f>
        <v>2432.6000000000004</v>
      </c>
      <c r="F53" s="18">
        <f t="shared" si="2"/>
        <v>123.30000000000018</v>
      </c>
      <c r="G53" s="19">
        <f aca="true" t="shared" si="3" ref="G53:G61">E53/D53*100</f>
        <v>105.33928030139003</v>
      </c>
    </row>
    <row r="54" spans="1:7" s="25" customFormat="1" ht="31.5">
      <c r="A54" s="5" t="s">
        <v>26</v>
      </c>
      <c r="B54" s="7">
        <v>24170000</v>
      </c>
      <c r="C54" s="8" t="s">
        <v>57</v>
      </c>
      <c r="D54" s="18">
        <v>0</v>
      </c>
      <c r="E54" s="18">
        <v>44.8</v>
      </c>
      <c r="F54" s="18">
        <f t="shared" si="2"/>
        <v>44.8</v>
      </c>
      <c r="G54" s="19" t="s">
        <v>68</v>
      </c>
    </row>
    <row r="55" spans="1:7" s="25" customFormat="1" ht="27" customHeight="1">
      <c r="A55" s="5" t="s">
        <v>27</v>
      </c>
      <c r="B55" s="7">
        <v>25000000</v>
      </c>
      <c r="C55" s="8" t="s">
        <v>10</v>
      </c>
      <c r="D55" s="18">
        <v>2309.3</v>
      </c>
      <c r="E55" s="18">
        <v>2387.8</v>
      </c>
      <c r="F55" s="18">
        <f t="shared" si="2"/>
        <v>78.5</v>
      </c>
      <c r="G55" s="19">
        <f t="shared" si="3"/>
        <v>103.39929848871951</v>
      </c>
    </row>
    <row r="56" spans="1:7" s="25" customFormat="1" ht="47.25" hidden="1">
      <c r="A56" s="5" t="s">
        <v>31</v>
      </c>
      <c r="B56" s="7">
        <v>31030000</v>
      </c>
      <c r="C56" s="8" t="s">
        <v>50</v>
      </c>
      <c r="D56" s="18">
        <v>0</v>
      </c>
      <c r="E56" s="18">
        <v>0</v>
      </c>
      <c r="F56" s="18">
        <f t="shared" si="2"/>
        <v>0</v>
      </c>
      <c r="G56" s="19" t="e">
        <f t="shared" si="3"/>
        <v>#DIV/0!</v>
      </c>
    </row>
    <row r="57" spans="1:7" s="25" customFormat="1" ht="66" customHeight="1">
      <c r="A57" s="5" t="s">
        <v>31</v>
      </c>
      <c r="B57" s="7">
        <v>50110000</v>
      </c>
      <c r="C57" s="29" t="s">
        <v>93</v>
      </c>
      <c r="D57" s="18">
        <v>0</v>
      </c>
      <c r="E57" s="18">
        <v>17.5</v>
      </c>
      <c r="F57" s="18">
        <f t="shared" si="2"/>
        <v>17.5</v>
      </c>
      <c r="G57" s="19" t="s">
        <v>68</v>
      </c>
    </row>
    <row r="58" spans="1:7" s="25" customFormat="1" ht="57" customHeight="1">
      <c r="A58" s="56" t="s">
        <v>91</v>
      </c>
      <c r="B58" s="57"/>
      <c r="C58" s="57"/>
      <c r="D58" s="18">
        <f>D57+D53+D50</f>
        <v>2309.3</v>
      </c>
      <c r="E58" s="18">
        <f>E57+E53+E50</f>
        <v>2447.5000000000005</v>
      </c>
      <c r="F58" s="18">
        <f t="shared" si="2"/>
        <v>138.20000000000027</v>
      </c>
      <c r="G58" s="19">
        <f t="shared" si="3"/>
        <v>105.98449746676484</v>
      </c>
    </row>
    <row r="59" spans="1:7" s="25" customFormat="1" ht="68.25" customHeight="1" hidden="1">
      <c r="A59" s="5" t="s">
        <v>51</v>
      </c>
      <c r="B59" s="7">
        <v>41035101</v>
      </c>
      <c r="C59" s="30" t="s">
        <v>44</v>
      </c>
      <c r="D59" s="18">
        <v>0</v>
      </c>
      <c r="E59" s="18">
        <v>0</v>
      </c>
      <c r="F59" s="18">
        <f t="shared" si="2"/>
        <v>0</v>
      </c>
      <c r="G59" s="19" t="e">
        <f t="shared" si="3"/>
        <v>#DIV/0!</v>
      </c>
    </row>
    <row r="60" spans="1:7" s="25" customFormat="1" ht="197.25" customHeight="1" hidden="1">
      <c r="A60" s="5" t="s">
        <v>59</v>
      </c>
      <c r="B60" s="7">
        <v>41036601</v>
      </c>
      <c r="C60" s="23" t="s">
        <v>60</v>
      </c>
      <c r="D60" s="18">
        <v>0</v>
      </c>
      <c r="E60" s="18">
        <v>0</v>
      </c>
      <c r="F60" s="18">
        <f t="shared" si="2"/>
        <v>0</v>
      </c>
      <c r="G60" s="19" t="e">
        <f t="shared" si="3"/>
        <v>#DIV/0!</v>
      </c>
    </row>
    <row r="61" spans="1:7" s="25" customFormat="1" ht="36" customHeight="1">
      <c r="A61" s="56" t="s">
        <v>41</v>
      </c>
      <c r="B61" s="57"/>
      <c r="C61" s="57"/>
      <c r="D61" s="18">
        <f>D58+D48</f>
        <v>50743.839900000006</v>
      </c>
      <c r="E61" s="18">
        <f>E58+E48</f>
        <v>54201.8</v>
      </c>
      <c r="F61" s="18">
        <f t="shared" si="2"/>
        <v>3457.9600999999966</v>
      </c>
      <c r="G61" s="19">
        <f t="shared" si="3"/>
        <v>106.81454164055093</v>
      </c>
    </row>
    <row r="62" spans="1:7" s="25" customFormat="1" ht="16.5">
      <c r="A62" s="12"/>
      <c r="B62" s="9"/>
      <c r="C62" s="9"/>
      <c r="D62" s="20"/>
      <c r="E62" s="20"/>
      <c r="F62" s="20"/>
      <c r="G62" s="21"/>
    </row>
    <row r="63" spans="1:7" s="25" customFormat="1" ht="64.5" customHeight="1">
      <c r="A63" s="58" t="s">
        <v>47</v>
      </c>
      <c r="B63" s="58"/>
      <c r="C63" s="58"/>
      <c r="D63" s="15"/>
      <c r="E63" s="15"/>
      <c r="F63" s="59" t="s">
        <v>48</v>
      </c>
      <c r="G63" s="59"/>
    </row>
    <row r="64" spans="1:6" ht="12.75">
      <c r="A64" s="31"/>
      <c r="B64" s="28"/>
      <c r="C64" s="28"/>
      <c r="D64" s="32"/>
      <c r="E64" s="32"/>
      <c r="F64" s="32"/>
    </row>
    <row r="65" spans="1:6" ht="12.75">
      <c r="A65" s="13"/>
      <c r="B65" s="2"/>
      <c r="C65" s="2"/>
      <c r="F65" s="33"/>
    </row>
    <row r="66" spans="1:6" ht="12.75">
      <c r="A66" s="13"/>
      <c r="B66" s="2"/>
      <c r="C66" s="2"/>
      <c r="F66" s="33"/>
    </row>
    <row r="67" spans="1:6" ht="12.75">
      <c r="A67" s="13"/>
      <c r="B67" s="2"/>
      <c r="C67" s="2"/>
      <c r="F67" s="33"/>
    </row>
    <row r="68" spans="1:6" ht="12.75">
      <c r="A68" s="13"/>
      <c r="B68" s="2"/>
      <c r="C68" s="2"/>
      <c r="F68" s="33"/>
    </row>
    <row r="69" spans="1:6" ht="12.75">
      <c r="A69" s="13"/>
      <c r="B69" s="2"/>
      <c r="C69" s="2"/>
      <c r="F69" s="33"/>
    </row>
    <row r="70" spans="1:6" ht="12.75">
      <c r="A70" s="13"/>
      <c r="B70" s="2"/>
      <c r="C70" s="2"/>
      <c r="F70" s="33"/>
    </row>
    <row r="71" spans="1:6" ht="12.75">
      <c r="A71" s="13"/>
      <c r="B71" s="2"/>
      <c r="C71" s="2"/>
      <c r="F71" s="33"/>
    </row>
    <row r="72" spans="1:6" ht="12.75">
      <c r="A72" s="13"/>
      <c r="B72" s="2"/>
      <c r="C72" s="2"/>
      <c r="F72" s="33"/>
    </row>
    <row r="73" spans="1:6" ht="12.75">
      <c r="A73" s="13"/>
      <c r="B73" s="2"/>
      <c r="C73" s="2"/>
      <c r="F73" s="33"/>
    </row>
    <row r="74" spans="1:6" ht="12.75">
      <c r="A74" s="13"/>
      <c r="B74" s="2"/>
      <c r="C74" s="2"/>
      <c r="F74" s="33"/>
    </row>
    <row r="75" spans="1:6" ht="12.75">
      <c r="A75" s="13"/>
      <c r="B75" s="2"/>
      <c r="C75" s="2"/>
      <c r="F75" s="33"/>
    </row>
    <row r="76" spans="1:6" ht="12.75">
      <c r="A76" s="13"/>
      <c r="B76" s="2"/>
      <c r="C76" s="2"/>
      <c r="F76" s="33"/>
    </row>
    <row r="77" spans="1:6" ht="12.75">
      <c r="A77" s="13"/>
      <c r="B77" s="2"/>
      <c r="C77" s="2"/>
      <c r="F77" s="33"/>
    </row>
    <row r="78" spans="1:6" ht="12.75">
      <c r="A78" s="13"/>
      <c r="B78" s="2"/>
      <c r="C78" s="2"/>
      <c r="F78" s="33"/>
    </row>
    <row r="79" spans="1:6" ht="12.75">
      <c r="A79" s="13"/>
      <c r="B79" s="2"/>
      <c r="C79" s="2"/>
      <c r="F79" s="33"/>
    </row>
  </sheetData>
  <sheetProtection/>
  <mergeCells count="19">
    <mergeCell ref="A7:G7"/>
    <mergeCell ref="A6:G6"/>
    <mergeCell ref="D4:G4"/>
    <mergeCell ref="B5:G5"/>
    <mergeCell ref="A34:C34"/>
    <mergeCell ref="A13:G13"/>
    <mergeCell ref="B9:B11"/>
    <mergeCell ref="C9:C11"/>
    <mergeCell ref="A9:A11"/>
    <mergeCell ref="G9:G11"/>
    <mergeCell ref="E9:E11"/>
    <mergeCell ref="F9:F11"/>
    <mergeCell ref="D9:D11"/>
    <mergeCell ref="A61:C61"/>
    <mergeCell ref="A63:C63"/>
    <mergeCell ref="F63:G63"/>
    <mergeCell ref="A48:C48"/>
    <mergeCell ref="A49:G49"/>
    <mergeCell ref="A58:C58"/>
  </mergeCells>
  <printOptions horizontalCentered="1"/>
  <pageMargins left="1.3779527559055118" right="0.3937007874015748" top="0.7874015748031497" bottom="0.3937007874015748" header="0" footer="0"/>
  <pageSetup fitToHeight="3" fitToWidth="1" horizontalDpi="600" verticalDpi="600" orientation="portrait" paperSize="9" scale="64" r:id="rId1"/>
  <rowBreaks count="2" manualBreakCount="2">
    <brk id="41" max="6" man="1"/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58">
      <selection activeCell="E42" sqref="E42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6.375" style="1" customWidth="1"/>
    <col min="4" max="4" width="19.00390625" style="33" customWidth="1"/>
    <col min="5" max="5" width="18.875" style="33" customWidth="1"/>
    <col min="6" max="6" width="14.1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15"/>
      <c r="E1" s="15" t="s">
        <v>49</v>
      </c>
      <c r="F1" s="16"/>
      <c r="G1" s="16"/>
    </row>
    <row r="2" spans="1:7" s="25" customFormat="1" ht="23.25">
      <c r="A2" s="26"/>
      <c r="B2" s="10"/>
      <c r="C2" s="10"/>
      <c r="D2" s="15"/>
      <c r="E2" s="15" t="s">
        <v>58</v>
      </c>
      <c r="F2" s="16"/>
      <c r="G2" s="16"/>
    </row>
    <row r="3" spans="1:7" s="25" customFormat="1" ht="23.25">
      <c r="A3" s="26"/>
      <c r="B3" s="10"/>
      <c r="C3" s="10"/>
      <c r="D3" s="15"/>
      <c r="E3" s="15" t="s">
        <v>105</v>
      </c>
      <c r="F3" s="16"/>
      <c r="G3" s="16"/>
    </row>
    <row r="4" spans="1:7" s="25" customFormat="1" ht="23.25">
      <c r="A4" s="26"/>
      <c r="B4" s="10"/>
      <c r="C4" s="10"/>
      <c r="D4" s="63"/>
      <c r="E4" s="63"/>
      <c r="F4" s="63"/>
      <c r="G4" s="63"/>
    </row>
    <row r="5" spans="1:7" s="25" customFormat="1" ht="23.25">
      <c r="A5" s="11"/>
      <c r="B5" s="62"/>
      <c r="C5" s="62"/>
      <c r="D5" s="62"/>
      <c r="E5" s="62"/>
      <c r="F5" s="62"/>
      <c r="G5" s="62"/>
    </row>
    <row r="6" spans="1:7" s="25" customFormat="1" ht="23.25">
      <c r="A6" s="62" t="s">
        <v>45</v>
      </c>
      <c r="B6" s="62"/>
      <c r="C6" s="62"/>
      <c r="D6" s="62"/>
      <c r="E6" s="62"/>
      <c r="F6" s="62"/>
      <c r="G6" s="62"/>
    </row>
    <row r="7" spans="1:7" s="25" customFormat="1" ht="23.25">
      <c r="A7" s="62" t="s">
        <v>104</v>
      </c>
      <c r="B7" s="62"/>
      <c r="C7" s="62"/>
      <c r="D7" s="62"/>
      <c r="E7" s="62"/>
      <c r="F7" s="62"/>
      <c r="G7" s="62"/>
    </row>
    <row r="8" spans="1:7" s="25" customFormat="1" ht="15.75">
      <c r="A8" s="11"/>
      <c r="B8" s="3"/>
      <c r="C8" s="3"/>
      <c r="D8" s="17"/>
      <c r="E8" s="17"/>
      <c r="F8" s="17"/>
      <c r="G8" s="17" t="s">
        <v>33</v>
      </c>
    </row>
    <row r="9" spans="1:12" s="25" customFormat="1" ht="12.75">
      <c r="A9" s="67" t="s">
        <v>18</v>
      </c>
      <c r="B9" s="60" t="s">
        <v>0</v>
      </c>
      <c r="C9" s="60" t="s">
        <v>1</v>
      </c>
      <c r="D9" s="55" t="s">
        <v>106</v>
      </c>
      <c r="E9" s="52" t="s">
        <v>95</v>
      </c>
      <c r="F9" s="52" t="s">
        <v>16</v>
      </c>
      <c r="G9" s="70" t="s">
        <v>17</v>
      </c>
      <c r="H9" s="27"/>
      <c r="I9" s="27"/>
      <c r="J9" s="27"/>
      <c r="K9" s="27"/>
      <c r="L9" s="27"/>
    </row>
    <row r="10" spans="1:12" s="25" customFormat="1" ht="12.75" customHeight="1">
      <c r="A10" s="68"/>
      <c r="B10" s="60"/>
      <c r="C10" s="60"/>
      <c r="D10" s="55"/>
      <c r="E10" s="53"/>
      <c r="F10" s="53"/>
      <c r="G10" s="70"/>
      <c r="H10" s="27"/>
      <c r="I10" s="27"/>
      <c r="J10" s="27"/>
      <c r="K10" s="27"/>
      <c r="L10" s="27"/>
    </row>
    <row r="11" spans="1:12" s="25" customFormat="1" ht="57.75" customHeight="1">
      <c r="A11" s="69"/>
      <c r="B11" s="60"/>
      <c r="C11" s="60"/>
      <c r="D11" s="55"/>
      <c r="E11" s="54"/>
      <c r="F11" s="54"/>
      <c r="G11" s="70"/>
      <c r="H11" s="27"/>
      <c r="I11" s="27"/>
      <c r="J11" s="27"/>
      <c r="K11" s="27"/>
      <c r="L11" s="27"/>
    </row>
    <row r="12" spans="1:12" s="25" customFormat="1" ht="15.75">
      <c r="A12" s="5" t="s">
        <v>37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  <c r="L12" s="27"/>
    </row>
    <row r="13" spans="1:12" s="25" customFormat="1" ht="15.75">
      <c r="A13" s="64" t="s">
        <v>38</v>
      </c>
      <c r="B13" s="65"/>
      <c r="C13" s="65"/>
      <c r="D13" s="65"/>
      <c r="E13" s="65"/>
      <c r="F13" s="65"/>
      <c r="G13" s="66"/>
      <c r="H13" s="27"/>
      <c r="I13" s="27"/>
      <c r="J13" s="27"/>
      <c r="K13" s="27"/>
      <c r="L13" s="27"/>
    </row>
    <row r="14" spans="1:7" s="25" customFormat="1" ht="25.5" customHeight="1">
      <c r="A14" s="5">
        <v>1</v>
      </c>
      <c r="B14" s="7">
        <v>10000000</v>
      </c>
      <c r="C14" s="8" t="s">
        <v>2</v>
      </c>
      <c r="D14" s="18">
        <f>D15+D16+D17+D18+D23</f>
        <v>94714.5</v>
      </c>
      <c r="E14" s="18">
        <f>E15+E16+E17+E18+E23</f>
        <v>99040.1</v>
      </c>
      <c r="F14" s="18">
        <f>E14-D14</f>
        <v>4325.600000000006</v>
      </c>
      <c r="G14" s="19">
        <f>E14/D14*100</f>
        <v>104.56698815915198</v>
      </c>
    </row>
    <row r="15" spans="1:7" s="25" customFormat="1" ht="27" customHeight="1">
      <c r="A15" s="5" t="s">
        <v>19</v>
      </c>
      <c r="B15" s="7">
        <v>11010000</v>
      </c>
      <c r="C15" s="8" t="s">
        <v>69</v>
      </c>
      <c r="D15" s="18">
        <v>74589.7</v>
      </c>
      <c r="E15" s="18">
        <v>76822.7</v>
      </c>
      <c r="F15" s="18">
        <f aca="true" t="shared" si="0" ref="F15:F51">E15-D15</f>
        <v>2233</v>
      </c>
      <c r="G15" s="19">
        <f aca="true" t="shared" si="1" ref="G15:G62">E15/D15*100</f>
        <v>102.99371092791631</v>
      </c>
    </row>
    <row r="16" spans="1:7" s="25" customFormat="1" ht="36" customHeight="1">
      <c r="A16" s="5" t="s">
        <v>20</v>
      </c>
      <c r="B16" s="7">
        <v>11020000</v>
      </c>
      <c r="C16" s="8" t="s">
        <v>77</v>
      </c>
      <c r="D16" s="18">
        <v>30</v>
      </c>
      <c r="E16" s="18">
        <v>60.2</v>
      </c>
      <c r="F16" s="18">
        <f t="shared" si="0"/>
        <v>30.200000000000003</v>
      </c>
      <c r="G16" s="19">
        <f t="shared" si="1"/>
        <v>200.66666666666669</v>
      </c>
    </row>
    <row r="17" spans="1:7" s="25" customFormat="1" ht="47.25">
      <c r="A17" s="5" t="s">
        <v>21</v>
      </c>
      <c r="B17" s="7">
        <v>14040000</v>
      </c>
      <c r="C17" s="8" t="s">
        <v>78</v>
      </c>
      <c r="D17" s="18">
        <v>3800</v>
      </c>
      <c r="E17" s="18">
        <v>4492</v>
      </c>
      <c r="F17" s="18">
        <f t="shared" si="0"/>
        <v>692</v>
      </c>
      <c r="G17" s="19">
        <f t="shared" si="1"/>
        <v>118.21052631578948</v>
      </c>
    </row>
    <row r="18" spans="1:7" s="25" customFormat="1" ht="23.25" customHeight="1">
      <c r="A18" s="5" t="s">
        <v>22</v>
      </c>
      <c r="B18" s="7">
        <v>18000000</v>
      </c>
      <c r="C18" s="8" t="s">
        <v>79</v>
      </c>
      <c r="D18" s="18">
        <f>D19+D20+D21+D22</f>
        <v>16175.8</v>
      </c>
      <c r="E18" s="18">
        <f>E19+E20+E21+E22</f>
        <v>17562.1</v>
      </c>
      <c r="F18" s="18">
        <f t="shared" si="0"/>
        <v>1386.2999999999993</v>
      </c>
      <c r="G18" s="19">
        <f t="shared" si="1"/>
        <v>108.57020981960706</v>
      </c>
    </row>
    <row r="19" spans="1:7" s="25" customFormat="1" ht="15.75">
      <c r="A19" s="5" t="s">
        <v>61</v>
      </c>
      <c r="B19" s="7">
        <v>18010000</v>
      </c>
      <c r="C19" s="8" t="s">
        <v>80</v>
      </c>
      <c r="D19" s="18">
        <v>12418.8</v>
      </c>
      <c r="E19" s="18">
        <v>13757.4</v>
      </c>
      <c r="F19" s="18">
        <f t="shared" si="0"/>
        <v>1338.6000000000004</v>
      </c>
      <c r="G19" s="19">
        <f t="shared" si="1"/>
        <v>110.77881920958548</v>
      </c>
    </row>
    <row r="20" spans="1:7" s="25" customFormat="1" ht="15.75">
      <c r="A20" s="5" t="s">
        <v>62</v>
      </c>
      <c r="B20" s="7">
        <v>18030000</v>
      </c>
      <c r="C20" s="8" t="s">
        <v>46</v>
      </c>
      <c r="D20" s="18">
        <v>0</v>
      </c>
      <c r="E20" s="18">
        <v>3.7</v>
      </c>
      <c r="F20" s="18">
        <f t="shared" si="0"/>
        <v>3.7</v>
      </c>
      <c r="G20" s="19" t="s">
        <v>68</v>
      </c>
    </row>
    <row r="21" spans="1:7" s="25" customFormat="1" ht="47.25">
      <c r="A21" s="5" t="s">
        <v>74</v>
      </c>
      <c r="B21" s="7">
        <v>18040000</v>
      </c>
      <c r="C21" s="8" t="s">
        <v>81</v>
      </c>
      <c r="D21" s="18">
        <v>0</v>
      </c>
      <c r="E21" s="18">
        <v>-41.7</v>
      </c>
      <c r="F21" s="18">
        <f t="shared" si="0"/>
        <v>-41.7</v>
      </c>
      <c r="G21" s="19" t="s">
        <v>68</v>
      </c>
    </row>
    <row r="22" spans="1:7" s="25" customFormat="1" ht="15.75">
      <c r="A22" s="5" t="s">
        <v>75</v>
      </c>
      <c r="B22" s="7">
        <v>18050000</v>
      </c>
      <c r="C22" s="8" t="s">
        <v>4</v>
      </c>
      <c r="D22" s="18">
        <v>3757</v>
      </c>
      <c r="E22" s="18">
        <v>3842.7</v>
      </c>
      <c r="F22" s="18">
        <f t="shared" si="0"/>
        <v>85.69999999999982</v>
      </c>
      <c r="G22" s="19">
        <f t="shared" si="1"/>
        <v>102.28107532605802</v>
      </c>
    </row>
    <row r="23" spans="1:7" s="25" customFormat="1" ht="15.75">
      <c r="A23" s="5" t="s">
        <v>23</v>
      </c>
      <c r="B23" s="7">
        <v>19010000</v>
      </c>
      <c r="C23" s="8" t="s">
        <v>5</v>
      </c>
      <c r="D23" s="18">
        <v>119</v>
      </c>
      <c r="E23" s="18">
        <v>103.1</v>
      </c>
      <c r="F23" s="18">
        <f t="shared" si="0"/>
        <v>-15.900000000000006</v>
      </c>
      <c r="G23" s="19">
        <f t="shared" si="1"/>
        <v>86.63865546218487</v>
      </c>
    </row>
    <row r="24" spans="1:7" s="25" customFormat="1" ht="21.75" customHeight="1">
      <c r="A24" s="5" t="s">
        <v>25</v>
      </c>
      <c r="B24" s="7">
        <v>20000000</v>
      </c>
      <c r="C24" s="8" t="s">
        <v>6</v>
      </c>
      <c r="D24" s="18">
        <f>D25+D26+D27+D28+D29+D30+D31</f>
        <v>886.3</v>
      </c>
      <c r="E24" s="18">
        <f>E25+E26+E27+E28+E29+E30+E31</f>
        <v>1836.9</v>
      </c>
      <c r="F24" s="18">
        <f t="shared" si="0"/>
        <v>950.6000000000001</v>
      </c>
      <c r="G24" s="19">
        <f t="shared" si="1"/>
        <v>207.25487983752683</v>
      </c>
    </row>
    <row r="25" spans="1:7" s="25" customFormat="1" ht="38.25" customHeight="1">
      <c r="A25" s="5" t="s">
        <v>26</v>
      </c>
      <c r="B25" s="7">
        <v>21080500</v>
      </c>
      <c r="C25" s="8" t="s">
        <v>24</v>
      </c>
      <c r="D25" s="18">
        <v>0</v>
      </c>
      <c r="E25" s="18">
        <v>223.7</v>
      </c>
      <c r="F25" s="18">
        <f t="shared" si="0"/>
        <v>223.7</v>
      </c>
      <c r="G25" s="19" t="s">
        <v>68</v>
      </c>
    </row>
    <row r="26" spans="1:7" s="25" customFormat="1" ht="25.5" customHeight="1">
      <c r="A26" s="5" t="s">
        <v>27</v>
      </c>
      <c r="B26" s="7">
        <v>21081100</v>
      </c>
      <c r="C26" s="8" t="s">
        <v>7</v>
      </c>
      <c r="D26" s="18">
        <v>7</v>
      </c>
      <c r="E26" s="18">
        <v>11</v>
      </c>
      <c r="F26" s="18">
        <f t="shared" si="0"/>
        <v>4</v>
      </c>
      <c r="G26" s="19">
        <f t="shared" si="1"/>
        <v>157.14285714285714</v>
      </c>
    </row>
    <row r="27" spans="1:7" s="25" customFormat="1" ht="63">
      <c r="A27" s="5" t="s">
        <v>28</v>
      </c>
      <c r="B27" s="7">
        <v>21081500</v>
      </c>
      <c r="C27" s="8" t="s">
        <v>96</v>
      </c>
      <c r="D27" s="18">
        <v>0</v>
      </c>
      <c r="E27" s="18">
        <v>16.8</v>
      </c>
      <c r="F27" s="18">
        <f t="shared" si="0"/>
        <v>16.8</v>
      </c>
      <c r="G27" s="19" t="s">
        <v>68</v>
      </c>
    </row>
    <row r="28" spans="1:7" s="25" customFormat="1" ht="30.75" customHeight="1">
      <c r="A28" s="5" t="s">
        <v>29</v>
      </c>
      <c r="B28" s="7">
        <v>22012500</v>
      </c>
      <c r="C28" s="8" t="s">
        <v>82</v>
      </c>
      <c r="D28" s="18">
        <v>200</v>
      </c>
      <c r="E28" s="18">
        <v>268.2</v>
      </c>
      <c r="F28" s="18">
        <f t="shared" si="0"/>
        <v>68.19999999999999</v>
      </c>
      <c r="G28" s="19">
        <f t="shared" si="1"/>
        <v>134.1</v>
      </c>
    </row>
    <row r="29" spans="1:7" s="25" customFormat="1" ht="61.5" customHeight="1">
      <c r="A29" s="5" t="s">
        <v>30</v>
      </c>
      <c r="B29" s="7">
        <v>22080400</v>
      </c>
      <c r="C29" s="8" t="s">
        <v>8</v>
      </c>
      <c r="D29" s="18">
        <v>334</v>
      </c>
      <c r="E29" s="18">
        <v>489.4</v>
      </c>
      <c r="F29" s="18">
        <f t="shared" si="0"/>
        <v>155.39999999999998</v>
      </c>
      <c r="G29" s="19">
        <f t="shared" si="1"/>
        <v>146.52694610778443</v>
      </c>
    </row>
    <row r="30" spans="1:7" s="25" customFormat="1" ht="15.75">
      <c r="A30" s="5" t="s">
        <v>76</v>
      </c>
      <c r="B30" s="7">
        <v>22090000</v>
      </c>
      <c r="C30" s="8" t="s">
        <v>9</v>
      </c>
      <c r="D30" s="18">
        <v>345.3</v>
      </c>
      <c r="E30" s="18">
        <v>429.4</v>
      </c>
      <c r="F30" s="18">
        <f t="shared" si="0"/>
        <v>84.09999999999997</v>
      </c>
      <c r="G30" s="19">
        <f t="shared" si="1"/>
        <v>124.35563278308717</v>
      </c>
    </row>
    <row r="31" spans="1:7" s="25" customFormat="1" ht="15.75">
      <c r="A31" s="5" t="s">
        <v>97</v>
      </c>
      <c r="B31" s="7">
        <v>24060300</v>
      </c>
      <c r="C31" s="8" t="s">
        <v>24</v>
      </c>
      <c r="D31" s="18">
        <v>0</v>
      </c>
      <c r="E31" s="18">
        <v>398.4</v>
      </c>
      <c r="F31" s="18">
        <f t="shared" si="0"/>
        <v>398.4</v>
      </c>
      <c r="G31" s="19" t="s">
        <v>68</v>
      </c>
    </row>
    <row r="32" spans="1:7" s="25" customFormat="1" ht="15.75" hidden="1">
      <c r="A32" s="5" t="s">
        <v>54</v>
      </c>
      <c r="B32" s="7">
        <v>24060600</v>
      </c>
      <c r="C32" s="8" t="s">
        <v>24</v>
      </c>
      <c r="D32" s="18">
        <v>0</v>
      </c>
      <c r="E32" s="18">
        <v>0</v>
      </c>
      <c r="F32" s="18">
        <f t="shared" si="0"/>
        <v>0</v>
      </c>
      <c r="G32" s="19" t="e">
        <f t="shared" si="1"/>
        <v>#DIV/0!</v>
      </c>
    </row>
    <row r="33" spans="1:7" s="25" customFormat="1" ht="15.75">
      <c r="A33" s="5" t="s">
        <v>31</v>
      </c>
      <c r="B33" s="7">
        <v>30000000</v>
      </c>
      <c r="C33" s="8" t="s">
        <v>11</v>
      </c>
      <c r="D33" s="18">
        <f>D34</f>
        <v>0</v>
      </c>
      <c r="E33" s="18">
        <f>E34</f>
        <v>18.1</v>
      </c>
      <c r="F33" s="18">
        <f t="shared" si="0"/>
        <v>18.1</v>
      </c>
      <c r="G33" s="19" t="s">
        <v>68</v>
      </c>
    </row>
    <row r="34" spans="1:7" s="25" customFormat="1" ht="94.5">
      <c r="A34" s="5" t="s">
        <v>32</v>
      </c>
      <c r="B34" s="7">
        <v>31010200</v>
      </c>
      <c r="C34" s="8" t="s">
        <v>83</v>
      </c>
      <c r="D34" s="18">
        <v>0</v>
      </c>
      <c r="E34" s="18">
        <v>18.1</v>
      </c>
      <c r="F34" s="18">
        <f t="shared" si="0"/>
        <v>18.1</v>
      </c>
      <c r="G34" s="19" t="s">
        <v>68</v>
      </c>
    </row>
    <row r="35" spans="1:7" s="25" customFormat="1" ht="37.5" customHeight="1">
      <c r="A35" s="56" t="s">
        <v>43</v>
      </c>
      <c r="B35" s="57"/>
      <c r="C35" s="57"/>
      <c r="D35" s="18">
        <f>D14+D24+D33</f>
        <v>95600.8</v>
      </c>
      <c r="E35" s="18">
        <f>E14+E24+E33</f>
        <v>100895.1</v>
      </c>
      <c r="F35" s="18">
        <f t="shared" si="0"/>
        <v>5294.300000000003</v>
      </c>
      <c r="G35" s="19">
        <f t="shared" si="1"/>
        <v>105.53792436883373</v>
      </c>
    </row>
    <row r="36" spans="1:7" s="25" customFormat="1" ht="20.25" customHeight="1">
      <c r="A36" s="5" t="s">
        <v>34</v>
      </c>
      <c r="B36" s="7">
        <v>40000000</v>
      </c>
      <c r="C36" s="8" t="s">
        <v>12</v>
      </c>
      <c r="D36" s="18">
        <f>D40</f>
        <v>74897.09999999999</v>
      </c>
      <c r="E36" s="18">
        <f>E40</f>
        <v>73218.1</v>
      </c>
      <c r="F36" s="18">
        <f t="shared" si="0"/>
        <v>-1678.9999999999854</v>
      </c>
      <c r="G36" s="19">
        <f t="shared" si="1"/>
        <v>97.75825766284679</v>
      </c>
    </row>
    <row r="37" spans="1:7" s="25" customFormat="1" ht="21.75" customHeight="1" hidden="1">
      <c r="A37" s="5" t="s">
        <v>35</v>
      </c>
      <c r="B37" s="7">
        <v>41020000</v>
      </c>
      <c r="C37" s="8" t="s">
        <v>13</v>
      </c>
      <c r="D37" s="18">
        <f>D38+D39</f>
        <v>0</v>
      </c>
      <c r="E37" s="18">
        <f>E38+E39</f>
        <v>0</v>
      </c>
      <c r="F37" s="18">
        <f t="shared" si="0"/>
        <v>0</v>
      </c>
      <c r="G37" s="19" t="e">
        <f t="shared" si="1"/>
        <v>#DIV/0!</v>
      </c>
    </row>
    <row r="38" spans="1:7" s="25" customFormat="1" ht="47.25" hidden="1">
      <c r="A38" s="5" t="s">
        <v>36</v>
      </c>
      <c r="B38" s="7">
        <v>41020601</v>
      </c>
      <c r="C38" s="8" t="s">
        <v>14</v>
      </c>
      <c r="D38" s="18"/>
      <c r="E38" s="18"/>
      <c r="F38" s="18">
        <f t="shared" si="0"/>
        <v>0</v>
      </c>
      <c r="G38" s="19" t="e">
        <f t="shared" si="1"/>
        <v>#DIV/0!</v>
      </c>
    </row>
    <row r="39" spans="1:7" s="25" customFormat="1" ht="47.25" hidden="1">
      <c r="A39" s="5" t="s">
        <v>52</v>
      </c>
      <c r="B39" s="7">
        <v>41021201</v>
      </c>
      <c r="C39" s="8" t="s">
        <v>53</v>
      </c>
      <c r="D39" s="18"/>
      <c r="E39" s="18"/>
      <c r="F39" s="18">
        <f t="shared" si="0"/>
        <v>0</v>
      </c>
      <c r="G39" s="19" t="e">
        <f t="shared" si="1"/>
        <v>#DIV/0!</v>
      </c>
    </row>
    <row r="40" spans="1:7" s="25" customFormat="1" ht="15.75">
      <c r="A40" s="5" t="s">
        <v>35</v>
      </c>
      <c r="B40" s="7">
        <v>41030000</v>
      </c>
      <c r="C40" s="8" t="s">
        <v>15</v>
      </c>
      <c r="D40" s="18">
        <f>SUM(D41:D50)</f>
        <v>74897.09999999999</v>
      </c>
      <c r="E40" s="18">
        <f>SUM(E41:E50)</f>
        <v>73218.1</v>
      </c>
      <c r="F40" s="18">
        <f t="shared" si="0"/>
        <v>-1678.9999999999854</v>
      </c>
      <c r="G40" s="19">
        <f t="shared" si="1"/>
        <v>97.75825766284679</v>
      </c>
    </row>
    <row r="41" spans="1:7" s="25" customFormat="1" ht="93" customHeight="1">
      <c r="A41" s="5" t="s">
        <v>36</v>
      </c>
      <c r="B41" s="7">
        <v>41030601</v>
      </c>
      <c r="C41" s="36" t="s">
        <v>84</v>
      </c>
      <c r="D41" s="18">
        <v>25247.9</v>
      </c>
      <c r="E41" s="18">
        <v>24017.9</v>
      </c>
      <c r="F41" s="18">
        <f t="shared" si="0"/>
        <v>-1230</v>
      </c>
      <c r="G41" s="19">
        <f t="shared" si="1"/>
        <v>95.12830770083849</v>
      </c>
    </row>
    <row r="42" spans="1:7" s="25" customFormat="1" ht="126" customHeight="1">
      <c r="A42" s="5" t="s">
        <v>63</v>
      </c>
      <c r="B42" s="7">
        <v>41030801</v>
      </c>
      <c r="C42" s="37" t="s">
        <v>85</v>
      </c>
      <c r="D42" s="18">
        <v>4788.8</v>
      </c>
      <c r="E42" s="18">
        <v>4767.2</v>
      </c>
      <c r="F42" s="18">
        <f t="shared" si="0"/>
        <v>-21.600000000000364</v>
      </c>
      <c r="G42" s="19">
        <f t="shared" si="1"/>
        <v>99.54894754426996</v>
      </c>
    </row>
    <row r="43" spans="1:7" s="25" customFormat="1" ht="271.5" customHeight="1">
      <c r="A43" s="5" t="s">
        <v>64</v>
      </c>
      <c r="B43" s="7">
        <v>41030901</v>
      </c>
      <c r="C43" s="37" t="s">
        <v>86</v>
      </c>
      <c r="D43" s="18">
        <v>629.2</v>
      </c>
      <c r="E43" s="18">
        <v>625.8</v>
      </c>
      <c r="F43" s="18">
        <f t="shared" si="0"/>
        <v>-3.400000000000091</v>
      </c>
      <c r="G43" s="19">
        <f t="shared" si="1"/>
        <v>99.45963127781307</v>
      </c>
    </row>
    <row r="44" spans="1:7" s="25" customFormat="1" ht="78.75">
      <c r="A44" s="5" t="s">
        <v>65</v>
      </c>
      <c r="B44" s="7">
        <v>41031001</v>
      </c>
      <c r="C44" s="37" t="s">
        <v>98</v>
      </c>
      <c r="D44" s="18">
        <v>1</v>
      </c>
      <c r="E44" s="18">
        <v>1</v>
      </c>
      <c r="F44" s="18">
        <f t="shared" si="0"/>
        <v>0</v>
      </c>
      <c r="G44" s="19">
        <f t="shared" si="1"/>
        <v>100</v>
      </c>
    </row>
    <row r="45" spans="1:7" s="25" customFormat="1" ht="31.5">
      <c r="A45" s="5" t="s">
        <v>66</v>
      </c>
      <c r="B45" s="7">
        <v>41033900</v>
      </c>
      <c r="C45" s="37" t="s">
        <v>87</v>
      </c>
      <c r="D45" s="18">
        <v>20138.7</v>
      </c>
      <c r="E45" s="18">
        <v>20138.7</v>
      </c>
      <c r="F45" s="18">
        <f t="shared" si="0"/>
        <v>0</v>
      </c>
      <c r="G45" s="19">
        <f t="shared" si="1"/>
        <v>100</v>
      </c>
    </row>
    <row r="46" spans="1:7" s="25" customFormat="1" ht="31.5">
      <c r="A46" s="5" t="s">
        <v>67</v>
      </c>
      <c r="B46" s="7">
        <v>41034200</v>
      </c>
      <c r="C46" s="37" t="s">
        <v>88</v>
      </c>
      <c r="D46" s="18">
        <v>21207.9</v>
      </c>
      <c r="E46" s="18">
        <v>21207.9</v>
      </c>
      <c r="F46" s="18">
        <f t="shared" si="0"/>
        <v>0</v>
      </c>
      <c r="G46" s="19">
        <f t="shared" si="1"/>
        <v>100</v>
      </c>
    </row>
    <row r="47" spans="1:7" s="25" customFormat="1" ht="15.75">
      <c r="A47" s="5" t="s">
        <v>70</v>
      </c>
      <c r="B47" s="7">
        <v>41035000</v>
      </c>
      <c r="C47" s="37" t="s">
        <v>89</v>
      </c>
      <c r="D47" s="18">
        <v>471.4</v>
      </c>
      <c r="E47" s="18">
        <v>395.3</v>
      </c>
      <c r="F47" s="18">
        <f t="shared" si="0"/>
        <v>-76.09999999999997</v>
      </c>
      <c r="G47" s="19">
        <f t="shared" si="1"/>
        <v>83.85659736953755</v>
      </c>
    </row>
    <row r="48" spans="1:7" s="25" customFormat="1" ht="78.75">
      <c r="A48" s="5" t="s">
        <v>99</v>
      </c>
      <c r="B48" s="7">
        <v>41035100</v>
      </c>
      <c r="C48" s="37" t="s">
        <v>101</v>
      </c>
      <c r="D48" s="18">
        <v>1942.9</v>
      </c>
      <c r="E48" s="18">
        <v>1619.1</v>
      </c>
      <c r="F48" s="18">
        <f t="shared" si="0"/>
        <v>-323.8000000000002</v>
      </c>
      <c r="G48" s="19">
        <f t="shared" si="1"/>
        <v>83.33419115754799</v>
      </c>
    </row>
    <row r="49" spans="1:7" s="25" customFormat="1" ht="139.5" customHeight="1">
      <c r="A49" s="5" t="s">
        <v>100</v>
      </c>
      <c r="B49" s="7">
        <v>41035801</v>
      </c>
      <c r="C49" s="38" t="s">
        <v>90</v>
      </c>
      <c r="D49" s="18">
        <v>401.6</v>
      </c>
      <c r="E49" s="18">
        <v>377.5</v>
      </c>
      <c r="F49" s="18">
        <f t="shared" si="0"/>
        <v>-24.100000000000023</v>
      </c>
      <c r="G49" s="19">
        <f t="shared" si="1"/>
        <v>93.99900398406375</v>
      </c>
    </row>
    <row r="50" spans="1:7" s="25" customFormat="1" ht="78.75">
      <c r="A50" s="5" t="s">
        <v>56</v>
      </c>
      <c r="B50" s="7">
        <v>41037001</v>
      </c>
      <c r="C50" s="8" t="s">
        <v>55</v>
      </c>
      <c r="D50" s="18">
        <v>67.7</v>
      </c>
      <c r="E50" s="18">
        <v>67.7</v>
      </c>
      <c r="F50" s="18">
        <f t="shared" si="0"/>
        <v>0</v>
      </c>
      <c r="G50" s="19">
        <f t="shared" si="1"/>
        <v>100</v>
      </c>
    </row>
    <row r="51" spans="1:7" s="25" customFormat="1" ht="37.5" customHeight="1">
      <c r="A51" s="56" t="s">
        <v>42</v>
      </c>
      <c r="B51" s="57"/>
      <c r="C51" s="57"/>
      <c r="D51" s="18">
        <f>D35+D36</f>
        <v>170497.9</v>
      </c>
      <c r="E51" s="18">
        <f>E35+E36</f>
        <v>174113.2</v>
      </c>
      <c r="F51" s="18">
        <f t="shared" si="0"/>
        <v>3615.3000000000175</v>
      </c>
      <c r="G51" s="19">
        <f t="shared" si="1"/>
        <v>102.1204366740001</v>
      </c>
    </row>
    <row r="52" spans="1:7" s="28" customFormat="1" ht="24" customHeight="1">
      <c r="A52" s="60" t="s">
        <v>39</v>
      </c>
      <c r="B52" s="61"/>
      <c r="C52" s="61"/>
      <c r="D52" s="61"/>
      <c r="E52" s="61"/>
      <c r="F52" s="61"/>
      <c r="G52" s="61"/>
    </row>
    <row r="53" spans="1:7" s="25" customFormat="1" ht="15.75">
      <c r="A53" s="5">
        <v>1</v>
      </c>
      <c r="B53" s="7">
        <v>10000000</v>
      </c>
      <c r="C53" s="8" t="s">
        <v>2</v>
      </c>
      <c r="D53" s="18">
        <f>D54</f>
        <v>0</v>
      </c>
      <c r="E53" s="18">
        <f>E54</f>
        <v>-2.6</v>
      </c>
      <c r="F53" s="18">
        <f aca="true" t="shared" si="2" ref="F53:F65">E53-D53</f>
        <v>-2.6</v>
      </c>
      <c r="G53" s="19" t="s">
        <v>68</v>
      </c>
    </row>
    <row r="54" spans="1:7" s="25" customFormat="1" ht="15.75">
      <c r="A54" s="5" t="s">
        <v>20</v>
      </c>
      <c r="B54" s="7">
        <v>18000000</v>
      </c>
      <c r="C54" s="8" t="s">
        <v>3</v>
      </c>
      <c r="D54" s="18">
        <f>D55</f>
        <v>0</v>
      </c>
      <c r="E54" s="18">
        <f>E55</f>
        <v>-2.6</v>
      </c>
      <c r="F54" s="18">
        <f t="shared" si="2"/>
        <v>-2.6</v>
      </c>
      <c r="G54" s="19" t="s">
        <v>68</v>
      </c>
    </row>
    <row r="55" spans="1:7" s="25" customFormat="1" ht="85.5" customHeight="1">
      <c r="A55" s="5" t="s">
        <v>40</v>
      </c>
      <c r="B55" s="7">
        <v>18041500</v>
      </c>
      <c r="C55" s="14" t="s">
        <v>92</v>
      </c>
      <c r="D55" s="18">
        <v>0</v>
      </c>
      <c r="E55" s="18">
        <v>-2.6</v>
      </c>
      <c r="F55" s="18">
        <f t="shared" si="2"/>
        <v>-2.6</v>
      </c>
      <c r="G55" s="19" t="s">
        <v>68</v>
      </c>
    </row>
    <row r="56" spans="1:7" s="25" customFormat="1" ht="15.75">
      <c r="A56" s="5" t="s">
        <v>25</v>
      </c>
      <c r="B56" s="7">
        <v>20000000</v>
      </c>
      <c r="C56" s="8" t="s">
        <v>6</v>
      </c>
      <c r="D56" s="18">
        <f>D57+D58</f>
        <v>8550.800000000001</v>
      </c>
      <c r="E56" s="18">
        <f>E57+E58</f>
        <v>8392.5</v>
      </c>
      <c r="F56" s="18">
        <f t="shared" si="2"/>
        <v>-158.3000000000011</v>
      </c>
      <c r="G56" s="19">
        <f t="shared" si="1"/>
        <v>98.1487112316976</v>
      </c>
    </row>
    <row r="57" spans="1:7" s="25" customFormat="1" ht="31.5">
      <c r="A57" s="5" t="s">
        <v>26</v>
      </c>
      <c r="B57" s="7">
        <v>24170000</v>
      </c>
      <c r="C57" s="8" t="s">
        <v>57</v>
      </c>
      <c r="D57" s="18">
        <v>47.1</v>
      </c>
      <c r="E57" s="18">
        <v>89.2</v>
      </c>
      <c r="F57" s="18">
        <f t="shared" si="2"/>
        <v>42.1</v>
      </c>
      <c r="G57" s="19">
        <f t="shared" si="1"/>
        <v>189.38428874734606</v>
      </c>
    </row>
    <row r="58" spans="1:7" s="25" customFormat="1" ht="27" customHeight="1">
      <c r="A58" s="5" t="s">
        <v>27</v>
      </c>
      <c r="B58" s="7">
        <v>25000000</v>
      </c>
      <c r="C58" s="8" t="s">
        <v>10</v>
      </c>
      <c r="D58" s="18">
        <v>8503.7</v>
      </c>
      <c r="E58" s="18">
        <v>8303.3</v>
      </c>
      <c r="F58" s="18">
        <f t="shared" si="2"/>
        <v>-200.40000000000146</v>
      </c>
      <c r="G58" s="19">
        <f t="shared" si="1"/>
        <v>97.64337876453777</v>
      </c>
    </row>
    <row r="59" spans="1:7" s="25" customFormat="1" ht="27" customHeight="1">
      <c r="A59" s="5" t="s">
        <v>31</v>
      </c>
      <c r="B59" s="7">
        <v>30000000</v>
      </c>
      <c r="C59" s="8" t="s">
        <v>11</v>
      </c>
      <c r="D59" s="18">
        <f>D60</f>
        <v>0</v>
      </c>
      <c r="E59" s="18">
        <f>E60</f>
        <v>-28.7</v>
      </c>
      <c r="F59" s="18">
        <f t="shared" si="2"/>
        <v>-28.7</v>
      </c>
      <c r="G59" s="19" t="s">
        <v>68</v>
      </c>
    </row>
    <row r="60" spans="1:7" s="25" customFormat="1" ht="157.5">
      <c r="A60" s="5" t="s">
        <v>32</v>
      </c>
      <c r="B60" s="7">
        <v>33010100</v>
      </c>
      <c r="C60" s="8" t="s">
        <v>102</v>
      </c>
      <c r="D60" s="18">
        <v>0</v>
      </c>
      <c r="E60" s="18">
        <v>-28.7</v>
      </c>
      <c r="F60" s="18">
        <f t="shared" si="2"/>
        <v>-28.7</v>
      </c>
      <c r="G60" s="19" t="s">
        <v>68</v>
      </c>
    </row>
    <row r="61" spans="1:7" s="25" customFormat="1" ht="66" customHeight="1">
      <c r="A61" s="5" t="s">
        <v>103</v>
      </c>
      <c r="B61" s="7">
        <v>50110000</v>
      </c>
      <c r="C61" s="29" t="s">
        <v>93</v>
      </c>
      <c r="D61" s="18">
        <v>80</v>
      </c>
      <c r="E61" s="18">
        <v>103.5</v>
      </c>
      <c r="F61" s="18">
        <f t="shared" si="2"/>
        <v>23.5</v>
      </c>
      <c r="G61" s="19">
        <f t="shared" si="1"/>
        <v>129.375</v>
      </c>
    </row>
    <row r="62" spans="1:7" s="25" customFormat="1" ht="57" customHeight="1">
      <c r="A62" s="56" t="s">
        <v>91</v>
      </c>
      <c r="B62" s="57"/>
      <c r="C62" s="57"/>
      <c r="D62" s="18">
        <f>D61+D56+D53+D59</f>
        <v>8630.800000000001</v>
      </c>
      <c r="E62" s="18">
        <f>E61+E56+E53+E59</f>
        <v>8464.699999999999</v>
      </c>
      <c r="F62" s="18">
        <f t="shared" si="2"/>
        <v>-166.10000000000218</v>
      </c>
      <c r="G62" s="19">
        <f t="shared" si="1"/>
        <v>98.07549705705146</v>
      </c>
    </row>
    <row r="63" spans="1:7" s="25" customFormat="1" ht="68.25" customHeight="1" hidden="1">
      <c r="A63" s="5" t="s">
        <v>51</v>
      </c>
      <c r="B63" s="7">
        <v>41035101</v>
      </c>
      <c r="C63" s="30" t="s">
        <v>44</v>
      </c>
      <c r="D63" s="18">
        <v>0</v>
      </c>
      <c r="E63" s="18">
        <v>0</v>
      </c>
      <c r="F63" s="18">
        <f t="shared" si="2"/>
        <v>0</v>
      </c>
      <c r="G63" s="19" t="e">
        <f>E63/D63*100</f>
        <v>#DIV/0!</v>
      </c>
    </row>
    <row r="64" spans="1:7" s="25" customFormat="1" ht="197.25" customHeight="1" hidden="1">
      <c r="A64" s="5" t="s">
        <v>59</v>
      </c>
      <c r="B64" s="7">
        <v>41036601</v>
      </c>
      <c r="C64" s="23" t="s">
        <v>60</v>
      </c>
      <c r="D64" s="18">
        <v>0</v>
      </c>
      <c r="E64" s="18">
        <v>0</v>
      </c>
      <c r="F64" s="18">
        <f t="shared" si="2"/>
        <v>0</v>
      </c>
      <c r="G64" s="19" t="e">
        <f>E64/D64*100</f>
        <v>#DIV/0!</v>
      </c>
    </row>
    <row r="65" spans="1:7" s="25" customFormat="1" ht="36" customHeight="1">
      <c r="A65" s="56" t="s">
        <v>41</v>
      </c>
      <c r="B65" s="57"/>
      <c r="C65" s="57"/>
      <c r="D65" s="18">
        <f>D62+D51</f>
        <v>179128.69999999998</v>
      </c>
      <c r="E65" s="18">
        <f>E62+E51</f>
        <v>182577.90000000002</v>
      </c>
      <c r="F65" s="18">
        <f t="shared" si="2"/>
        <v>3449.2000000000407</v>
      </c>
      <c r="G65" s="19">
        <f>E65/D65*100</f>
        <v>101.92554291969967</v>
      </c>
    </row>
    <row r="66" spans="1:7" s="25" customFormat="1" ht="16.5">
      <c r="A66" s="12"/>
      <c r="B66" s="9"/>
      <c r="C66" s="9"/>
      <c r="D66" s="20"/>
      <c r="E66" s="20"/>
      <c r="F66" s="20"/>
      <c r="G66" s="21"/>
    </row>
    <row r="67" spans="1:7" s="25" customFormat="1" ht="64.5" customHeight="1">
      <c r="A67" s="58" t="s">
        <v>47</v>
      </c>
      <c r="B67" s="58"/>
      <c r="C67" s="58"/>
      <c r="D67" s="15"/>
      <c r="E67" s="15"/>
      <c r="F67" s="59" t="s">
        <v>48</v>
      </c>
      <c r="G67" s="59"/>
    </row>
    <row r="68" spans="1:6" ht="12.75">
      <c r="A68" s="31"/>
      <c r="B68" s="28"/>
      <c r="C68" s="28"/>
      <c r="D68" s="32"/>
      <c r="E68" s="32"/>
      <c r="F68" s="32"/>
    </row>
    <row r="69" spans="1:6" ht="12.75">
      <c r="A69" s="13"/>
      <c r="B69" s="2"/>
      <c r="C69" s="2"/>
      <c r="F69" s="33"/>
    </row>
    <row r="70" spans="1:6" ht="12.75">
      <c r="A70" s="13"/>
      <c r="B70" s="2"/>
      <c r="C70" s="2"/>
      <c r="F70" s="33"/>
    </row>
    <row r="71" spans="1:6" ht="12.75">
      <c r="A71" s="13"/>
      <c r="B71" s="2"/>
      <c r="C71" s="2"/>
      <c r="F71" s="33"/>
    </row>
    <row r="72" spans="1:6" ht="12.75">
      <c r="A72" s="13"/>
      <c r="B72" s="2"/>
      <c r="C72" s="2"/>
      <c r="F72" s="33"/>
    </row>
    <row r="73" spans="1:6" ht="12.75">
      <c r="A73" s="13"/>
      <c r="B73" s="2"/>
      <c r="C73" s="2"/>
      <c r="F73" s="33"/>
    </row>
    <row r="74" spans="1:6" ht="12.75">
      <c r="A74" s="13"/>
      <c r="B74" s="2"/>
      <c r="C74" s="2"/>
      <c r="F74" s="33"/>
    </row>
    <row r="75" spans="1:6" ht="12.75">
      <c r="A75" s="13"/>
      <c r="B75" s="2"/>
      <c r="C75" s="2"/>
      <c r="F75" s="33"/>
    </row>
    <row r="76" spans="1:6" ht="12.75">
      <c r="A76" s="13"/>
      <c r="B76" s="2"/>
      <c r="C76" s="2"/>
      <c r="F76" s="33"/>
    </row>
    <row r="77" spans="1:6" ht="12.75">
      <c r="A77" s="13"/>
      <c r="B77" s="2"/>
      <c r="C77" s="2"/>
      <c r="F77" s="33"/>
    </row>
    <row r="78" spans="1:6" ht="12.75">
      <c r="A78" s="13"/>
      <c r="B78" s="2"/>
      <c r="C78" s="2"/>
      <c r="F78" s="33"/>
    </row>
    <row r="79" spans="1:6" ht="12.75">
      <c r="A79" s="13"/>
      <c r="B79" s="2"/>
      <c r="C79" s="2"/>
      <c r="F79" s="33"/>
    </row>
    <row r="80" spans="1:6" ht="12.75">
      <c r="A80" s="13"/>
      <c r="B80" s="2"/>
      <c r="C80" s="2"/>
      <c r="F80" s="33"/>
    </row>
    <row r="81" spans="1:6" ht="12.75">
      <c r="A81" s="13"/>
      <c r="B81" s="2"/>
      <c r="C81" s="2"/>
      <c r="F81" s="33"/>
    </row>
    <row r="82" spans="1:6" ht="12.75">
      <c r="A82" s="13"/>
      <c r="B82" s="2"/>
      <c r="C82" s="2"/>
      <c r="F82" s="33"/>
    </row>
    <row r="83" spans="1:6" ht="12.75">
      <c r="A83" s="13"/>
      <c r="B83" s="2"/>
      <c r="C83" s="2"/>
      <c r="F83" s="33"/>
    </row>
  </sheetData>
  <sheetProtection/>
  <mergeCells count="19">
    <mergeCell ref="D4:G4"/>
    <mergeCell ref="B5:G5"/>
    <mergeCell ref="A6:G6"/>
    <mergeCell ref="A7:G7"/>
    <mergeCell ref="E9:E11"/>
    <mergeCell ref="F9:F11"/>
    <mergeCell ref="G9:G11"/>
    <mergeCell ref="A13:G13"/>
    <mergeCell ref="A9:A11"/>
    <mergeCell ref="B9:B11"/>
    <mergeCell ref="C9:C11"/>
    <mergeCell ref="D9:D11"/>
    <mergeCell ref="A65:C65"/>
    <mergeCell ref="A67:C67"/>
    <mergeCell ref="F67:G67"/>
    <mergeCell ref="A35:C35"/>
    <mergeCell ref="A51:C51"/>
    <mergeCell ref="A52:G52"/>
    <mergeCell ref="A62:C6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BreakPreview" zoomScale="60" zoomScalePageLayoutView="0" workbookViewId="0" topLeftCell="A3">
      <selection activeCell="E23" sqref="E23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8.00390625" style="51" customWidth="1"/>
    <col min="4" max="4" width="19.00390625" style="33" customWidth="1"/>
    <col min="5" max="5" width="18.75390625" style="33" customWidth="1"/>
    <col min="6" max="6" width="17.375" style="35" customWidth="1"/>
    <col min="7" max="7" width="16.375" style="22" customWidth="1"/>
    <col min="8" max="16384" width="9.125" style="1" customWidth="1"/>
  </cols>
  <sheetData>
    <row r="1" spans="1:7" s="25" customFormat="1" ht="23.25">
      <c r="A1" s="24"/>
      <c r="B1" s="10"/>
      <c r="C1" s="40"/>
      <c r="D1" s="15"/>
      <c r="E1" s="39" t="s">
        <v>49</v>
      </c>
      <c r="F1" s="16"/>
      <c r="G1" s="16"/>
    </row>
    <row r="2" spans="1:7" s="25" customFormat="1" ht="23.25">
      <c r="A2" s="26"/>
      <c r="B2" s="10"/>
      <c r="C2" s="40"/>
      <c r="D2" s="15"/>
      <c r="E2" s="39" t="s">
        <v>58</v>
      </c>
      <c r="F2" s="16"/>
      <c r="G2" s="16"/>
    </row>
    <row r="3" spans="1:7" s="25" customFormat="1" ht="23.25">
      <c r="A3" s="26"/>
      <c r="B3" s="10"/>
      <c r="C3" s="40"/>
      <c r="D3" s="15"/>
      <c r="E3" s="39" t="s">
        <v>109</v>
      </c>
      <c r="F3" s="16"/>
      <c r="G3" s="16"/>
    </row>
    <row r="4" spans="1:7" s="25" customFormat="1" ht="23.25">
      <c r="A4" s="11"/>
      <c r="B4" s="62"/>
      <c r="C4" s="62"/>
      <c r="D4" s="62"/>
      <c r="E4" s="62"/>
      <c r="F4" s="62"/>
      <c r="G4" s="62"/>
    </row>
    <row r="5" spans="1:7" s="25" customFormat="1" ht="23.25">
      <c r="A5" s="62" t="s">
        <v>45</v>
      </c>
      <c r="B5" s="62"/>
      <c r="C5" s="62"/>
      <c r="D5" s="62"/>
      <c r="E5" s="62"/>
      <c r="F5" s="62"/>
      <c r="G5" s="62"/>
    </row>
    <row r="6" spans="1:7" s="25" customFormat="1" ht="23.25">
      <c r="A6" s="62" t="s">
        <v>107</v>
      </c>
      <c r="B6" s="62"/>
      <c r="C6" s="62"/>
      <c r="D6" s="62"/>
      <c r="E6" s="62"/>
      <c r="F6" s="62"/>
      <c r="G6" s="62"/>
    </row>
    <row r="7" spans="1:7" s="25" customFormat="1" ht="15.75">
      <c r="A7" s="11"/>
      <c r="B7" s="3"/>
      <c r="C7" s="41"/>
      <c r="D7" s="17"/>
      <c r="E7" s="17"/>
      <c r="F7" s="17"/>
      <c r="G7" s="17" t="s">
        <v>33</v>
      </c>
    </row>
    <row r="8" spans="1:12" s="25" customFormat="1" ht="12.75">
      <c r="A8" s="67" t="s">
        <v>18</v>
      </c>
      <c r="B8" s="60" t="s">
        <v>0</v>
      </c>
      <c r="C8" s="71" t="s">
        <v>1</v>
      </c>
      <c r="D8" s="55" t="s">
        <v>106</v>
      </c>
      <c r="E8" s="52" t="s">
        <v>108</v>
      </c>
      <c r="F8" s="52" t="s">
        <v>16</v>
      </c>
      <c r="G8" s="70" t="s">
        <v>17</v>
      </c>
      <c r="H8" s="27"/>
      <c r="I8" s="27"/>
      <c r="J8" s="27"/>
      <c r="K8" s="27"/>
      <c r="L8" s="27"/>
    </row>
    <row r="9" spans="1:12" s="25" customFormat="1" ht="12.75" customHeight="1">
      <c r="A9" s="68"/>
      <c r="B9" s="60"/>
      <c r="C9" s="72"/>
      <c r="D9" s="55"/>
      <c r="E9" s="53"/>
      <c r="F9" s="53"/>
      <c r="G9" s="70"/>
      <c r="H9" s="27"/>
      <c r="I9" s="27"/>
      <c r="J9" s="27"/>
      <c r="K9" s="27"/>
      <c r="L9" s="27"/>
    </row>
    <row r="10" spans="1:12" s="25" customFormat="1" ht="48.75" customHeight="1">
      <c r="A10" s="69"/>
      <c r="B10" s="60"/>
      <c r="C10" s="73"/>
      <c r="D10" s="55"/>
      <c r="E10" s="54"/>
      <c r="F10" s="54"/>
      <c r="G10" s="70"/>
      <c r="H10" s="27"/>
      <c r="I10" s="27"/>
      <c r="J10" s="27"/>
      <c r="K10" s="27"/>
      <c r="L10" s="27"/>
    </row>
    <row r="11" spans="1:12" s="25" customFormat="1" ht="15.75">
      <c r="A11" s="5" t="s">
        <v>37</v>
      </c>
      <c r="B11" s="4">
        <v>2</v>
      </c>
      <c r="C11" s="42">
        <v>3</v>
      </c>
      <c r="D11" s="5">
        <v>4</v>
      </c>
      <c r="E11" s="5">
        <v>5</v>
      </c>
      <c r="F11" s="5">
        <v>6</v>
      </c>
      <c r="G11" s="6">
        <v>7</v>
      </c>
      <c r="H11" s="27"/>
      <c r="I11" s="27"/>
      <c r="J11" s="27"/>
      <c r="K11" s="27"/>
      <c r="L11" s="27"/>
    </row>
    <row r="12" spans="1:12" s="25" customFormat="1" ht="15.75">
      <c r="A12" s="64" t="s">
        <v>38</v>
      </c>
      <c r="B12" s="65"/>
      <c r="C12" s="65"/>
      <c r="D12" s="65"/>
      <c r="E12" s="65"/>
      <c r="F12" s="65"/>
      <c r="G12" s="66"/>
      <c r="H12" s="27"/>
      <c r="I12" s="27"/>
      <c r="J12" s="27"/>
      <c r="K12" s="27"/>
      <c r="L12" s="27"/>
    </row>
    <row r="13" spans="1:7" s="25" customFormat="1" ht="25.5" customHeight="1">
      <c r="A13" s="5">
        <v>1</v>
      </c>
      <c r="B13" s="7">
        <v>10000000</v>
      </c>
      <c r="C13" s="43" t="s">
        <v>2</v>
      </c>
      <c r="D13" s="18">
        <f>D14+D15+D16+D17+D22</f>
        <v>123758.09999999999</v>
      </c>
      <c r="E13" s="18">
        <f>E14+E15+E16+E17+E22</f>
        <v>135862.90000000002</v>
      </c>
      <c r="F13" s="18">
        <f>E13-D13</f>
        <v>12104.800000000032</v>
      </c>
      <c r="G13" s="19">
        <f>E13/D13*100</f>
        <v>109.78101635367707</v>
      </c>
    </row>
    <row r="14" spans="1:7" s="25" customFormat="1" ht="27" customHeight="1">
      <c r="A14" s="5" t="s">
        <v>19</v>
      </c>
      <c r="B14" s="7">
        <v>11010000</v>
      </c>
      <c r="C14" s="43" t="s">
        <v>69</v>
      </c>
      <c r="D14" s="18">
        <v>98380</v>
      </c>
      <c r="E14" s="18">
        <v>106077.7</v>
      </c>
      <c r="F14" s="18">
        <f aca="true" t="shared" si="0" ref="F14:F50">E14-D14</f>
        <v>7697.699999999997</v>
      </c>
      <c r="G14" s="19">
        <f aca="true" t="shared" si="1" ref="G14:G61">E14/D14*100</f>
        <v>107.82445619028258</v>
      </c>
    </row>
    <row r="15" spans="1:7" s="25" customFormat="1" ht="36" customHeight="1">
      <c r="A15" s="5" t="s">
        <v>20</v>
      </c>
      <c r="B15" s="7">
        <v>11020000</v>
      </c>
      <c r="C15" s="43" t="s">
        <v>77</v>
      </c>
      <c r="D15" s="18">
        <v>40</v>
      </c>
      <c r="E15" s="18">
        <v>78.5</v>
      </c>
      <c r="F15" s="18">
        <f t="shared" si="0"/>
        <v>38.5</v>
      </c>
      <c r="G15" s="19">
        <f t="shared" si="1"/>
        <v>196.25</v>
      </c>
    </row>
    <row r="16" spans="1:7" s="25" customFormat="1" ht="52.5" customHeight="1">
      <c r="A16" s="5" t="s">
        <v>21</v>
      </c>
      <c r="B16" s="7">
        <v>14040000</v>
      </c>
      <c r="C16" s="43" t="s">
        <v>78</v>
      </c>
      <c r="D16" s="18">
        <v>4600</v>
      </c>
      <c r="E16" s="18">
        <v>6109.6</v>
      </c>
      <c r="F16" s="18">
        <f t="shared" si="0"/>
        <v>1509.6000000000004</v>
      </c>
      <c r="G16" s="19">
        <f t="shared" si="1"/>
        <v>132.81739130434784</v>
      </c>
    </row>
    <row r="17" spans="1:7" s="25" customFormat="1" ht="28.5" customHeight="1">
      <c r="A17" s="5" t="s">
        <v>22</v>
      </c>
      <c r="B17" s="7">
        <v>18000000</v>
      </c>
      <c r="C17" s="43" t="s">
        <v>79</v>
      </c>
      <c r="D17" s="18">
        <f>D18+D19+D20+D21</f>
        <v>20616.7</v>
      </c>
      <c r="E17" s="18">
        <f>E18+E19+E20+E21</f>
        <v>23474.399999999998</v>
      </c>
      <c r="F17" s="18">
        <f t="shared" si="0"/>
        <v>2857.699999999997</v>
      </c>
      <c r="G17" s="19">
        <f t="shared" si="1"/>
        <v>113.86109319144187</v>
      </c>
    </row>
    <row r="18" spans="1:7" s="25" customFormat="1" ht="21" customHeight="1">
      <c r="A18" s="5" t="s">
        <v>61</v>
      </c>
      <c r="B18" s="7">
        <v>18010000</v>
      </c>
      <c r="C18" s="43" t="s">
        <v>80</v>
      </c>
      <c r="D18" s="18">
        <v>15616.7</v>
      </c>
      <c r="E18" s="18">
        <v>18148.1</v>
      </c>
      <c r="F18" s="18">
        <f t="shared" si="0"/>
        <v>2531.399999999998</v>
      </c>
      <c r="G18" s="19">
        <f t="shared" si="1"/>
        <v>116.20957052386227</v>
      </c>
    </row>
    <row r="19" spans="1:7" s="25" customFormat="1" ht="23.25" customHeight="1">
      <c r="A19" s="5" t="s">
        <v>62</v>
      </c>
      <c r="B19" s="7">
        <v>18030000</v>
      </c>
      <c r="C19" s="43" t="s">
        <v>46</v>
      </c>
      <c r="D19" s="18">
        <v>0</v>
      </c>
      <c r="E19" s="18">
        <v>5.1</v>
      </c>
      <c r="F19" s="18">
        <f t="shared" si="0"/>
        <v>5.1</v>
      </c>
      <c r="G19" s="19" t="s">
        <v>68</v>
      </c>
    </row>
    <row r="20" spans="1:7" s="25" customFormat="1" ht="47.25">
      <c r="A20" s="5" t="s">
        <v>74</v>
      </c>
      <c r="B20" s="7">
        <v>18040000</v>
      </c>
      <c r="C20" s="43" t="s">
        <v>81</v>
      </c>
      <c r="D20" s="18">
        <v>0</v>
      </c>
      <c r="E20" s="18">
        <v>-63</v>
      </c>
      <c r="F20" s="18">
        <f t="shared" si="0"/>
        <v>-63</v>
      </c>
      <c r="G20" s="19" t="s">
        <v>68</v>
      </c>
    </row>
    <row r="21" spans="1:7" s="25" customFormat="1" ht="21" customHeight="1">
      <c r="A21" s="5" t="s">
        <v>75</v>
      </c>
      <c r="B21" s="7">
        <v>18050000</v>
      </c>
      <c r="C21" s="43" t="s">
        <v>4</v>
      </c>
      <c r="D21" s="18">
        <v>5000</v>
      </c>
      <c r="E21" s="18">
        <v>5384.2</v>
      </c>
      <c r="F21" s="18">
        <f t="shared" si="0"/>
        <v>384.1999999999998</v>
      </c>
      <c r="G21" s="19">
        <f t="shared" si="1"/>
        <v>107.684</v>
      </c>
    </row>
    <row r="22" spans="1:7" s="25" customFormat="1" ht="23.25" customHeight="1">
      <c r="A22" s="5" t="s">
        <v>23</v>
      </c>
      <c r="B22" s="7">
        <v>19010000</v>
      </c>
      <c r="C22" s="43" t="s">
        <v>5</v>
      </c>
      <c r="D22" s="18">
        <v>121.4</v>
      </c>
      <c r="E22" s="18">
        <v>122.7</v>
      </c>
      <c r="F22" s="18">
        <f t="shared" si="0"/>
        <v>1.2999999999999972</v>
      </c>
      <c r="G22" s="19">
        <f t="shared" si="1"/>
        <v>101.07084019769357</v>
      </c>
    </row>
    <row r="23" spans="1:7" s="25" customFormat="1" ht="21.75" customHeight="1">
      <c r="A23" s="5" t="s">
        <v>25</v>
      </c>
      <c r="B23" s="7">
        <v>20000000</v>
      </c>
      <c r="C23" s="43" t="s">
        <v>6</v>
      </c>
      <c r="D23" s="18">
        <f>D24+D25+D26+D27+D28+D29+D30</f>
        <v>1113.6</v>
      </c>
      <c r="E23" s="18">
        <f>E24+E25+E26+E27+E28+E29+E30</f>
        <v>2297.9</v>
      </c>
      <c r="F23" s="18">
        <f t="shared" si="0"/>
        <v>1184.3000000000002</v>
      </c>
      <c r="G23" s="19">
        <f t="shared" si="1"/>
        <v>206.3487787356322</v>
      </c>
    </row>
    <row r="24" spans="1:7" s="25" customFormat="1" ht="38.25" customHeight="1">
      <c r="A24" s="5" t="s">
        <v>26</v>
      </c>
      <c r="B24" s="7">
        <v>21080500</v>
      </c>
      <c r="C24" s="43" t="s">
        <v>24</v>
      </c>
      <c r="D24" s="18">
        <v>0</v>
      </c>
      <c r="E24" s="18">
        <v>231</v>
      </c>
      <c r="F24" s="18">
        <f t="shared" si="0"/>
        <v>231</v>
      </c>
      <c r="G24" s="19" t="s">
        <v>68</v>
      </c>
    </row>
    <row r="25" spans="1:7" s="25" customFormat="1" ht="25.5" customHeight="1">
      <c r="A25" s="5" t="s">
        <v>27</v>
      </c>
      <c r="B25" s="7">
        <v>21081100</v>
      </c>
      <c r="C25" s="43" t="s">
        <v>7</v>
      </c>
      <c r="D25" s="18">
        <v>10</v>
      </c>
      <c r="E25" s="18">
        <v>13.4</v>
      </c>
      <c r="F25" s="18">
        <f t="shared" si="0"/>
        <v>3.4000000000000004</v>
      </c>
      <c r="G25" s="19">
        <f t="shared" si="1"/>
        <v>134</v>
      </c>
    </row>
    <row r="26" spans="1:7" s="25" customFormat="1" ht="72" customHeight="1">
      <c r="A26" s="5" t="s">
        <v>28</v>
      </c>
      <c r="B26" s="7">
        <v>21081500</v>
      </c>
      <c r="C26" s="43" t="s">
        <v>96</v>
      </c>
      <c r="D26" s="18">
        <v>0</v>
      </c>
      <c r="E26" s="18">
        <v>33.6</v>
      </c>
      <c r="F26" s="18">
        <f t="shared" si="0"/>
        <v>33.6</v>
      </c>
      <c r="G26" s="19" t="s">
        <v>68</v>
      </c>
    </row>
    <row r="27" spans="1:7" s="25" customFormat="1" ht="36" customHeight="1">
      <c r="A27" s="5" t="s">
        <v>29</v>
      </c>
      <c r="B27" s="7">
        <v>22012500</v>
      </c>
      <c r="C27" s="43" t="s">
        <v>82</v>
      </c>
      <c r="D27" s="18">
        <v>200</v>
      </c>
      <c r="E27" s="18">
        <v>348.7</v>
      </c>
      <c r="F27" s="18">
        <f t="shared" si="0"/>
        <v>148.7</v>
      </c>
      <c r="G27" s="19">
        <f t="shared" si="1"/>
        <v>174.35</v>
      </c>
    </row>
    <row r="28" spans="1:7" s="25" customFormat="1" ht="67.5" customHeight="1">
      <c r="A28" s="5" t="s">
        <v>30</v>
      </c>
      <c r="B28" s="7">
        <v>22080400</v>
      </c>
      <c r="C28" s="43" t="s">
        <v>8</v>
      </c>
      <c r="D28" s="18">
        <v>530</v>
      </c>
      <c r="E28" s="18">
        <v>650.6</v>
      </c>
      <c r="F28" s="18">
        <f t="shared" si="0"/>
        <v>120.60000000000002</v>
      </c>
      <c r="G28" s="19">
        <f t="shared" si="1"/>
        <v>122.75471698113208</v>
      </c>
    </row>
    <row r="29" spans="1:7" s="25" customFormat="1" ht="15.75">
      <c r="A29" s="5" t="s">
        <v>76</v>
      </c>
      <c r="B29" s="7">
        <v>22090000</v>
      </c>
      <c r="C29" s="43" t="s">
        <v>9</v>
      </c>
      <c r="D29" s="18">
        <v>373.6</v>
      </c>
      <c r="E29" s="18">
        <v>597.1</v>
      </c>
      <c r="F29" s="18">
        <f t="shared" si="0"/>
        <v>223.5</v>
      </c>
      <c r="G29" s="19">
        <f t="shared" si="1"/>
        <v>159.82334047109208</v>
      </c>
    </row>
    <row r="30" spans="1:7" s="25" customFormat="1" ht="15.75">
      <c r="A30" s="5" t="s">
        <v>97</v>
      </c>
      <c r="B30" s="7">
        <v>24060300</v>
      </c>
      <c r="C30" s="43" t="s">
        <v>24</v>
      </c>
      <c r="D30" s="18">
        <v>0</v>
      </c>
      <c r="E30" s="18">
        <v>423.5</v>
      </c>
      <c r="F30" s="18">
        <f t="shared" si="0"/>
        <v>423.5</v>
      </c>
      <c r="G30" s="19" t="s">
        <v>68</v>
      </c>
    </row>
    <row r="31" spans="1:7" s="25" customFormat="1" ht="15.75" hidden="1">
      <c r="A31" s="5" t="s">
        <v>54</v>
      </c>
      <c r="B31" s="7">
        <v>24060600</v>
      </c>
      <c r="C31" s="43" t="s">
        <v>24</v>
      </c>
      <c r="D31" s="18">
        <v>0</v>
      </c>
      <c r="E31" s="18">
        <v>0</v>
      </c>
      <c r="F31" s="18">
        <f t="shared" si="0"/>
        <v>0</v>
      </c>
      <c r="G31" s="19" t="e">
        <f t="shared" si="1"/>
        <v>#DIV/0!</v>
      </c>
    </row>
    <row r="32" spans="1:7" s="25" customFormat="1" ht="15.75">
      <c r="A32" s="5" t="s">
        <v>31</v>
      </c>
      <c r="B32" s="7">
        <v>30000000</v>
      </c>
      <c r="C32" s="43" t="s">
        <v>11</v>
      </c>
      <c r="D32" s="18">
        <f>D33</f>
        <v>0</v>
      </c>
      <c r="E32" s="18">
        <f>E33</f>
        <v>21.4</v>
      </c>
      <c r="F32" s="18">
        <f t="shared" si="0"/>
        <v>21.4</v>
      </c>
      <c r="G32" s="19" t="s">
        <v>68</v>
      </c>
    </row>
    <row r="33" spans="1:7" s="25" customFormat="1" ht="98.25" customHeight="1">
      <c r="A33" s="5" t="s">
        <v>32</v>
      </c>
      <c r="B33" s="7">
        <v>31010200</v>
      </c>
      <c r="C33" s="43" t="s">
        <v>83</v>
      </c>
      <c r="D33" s="18">
        <v>0</v>
      </c>
      <c r="E33" s="18">
        <v>21.4</v>
      </c>
      <c r="F33" s="18">
        <f t="shared" si="0"/>
        <v>21.4</v>
      </c>
      <c r="G33" s="19" t="s">
        <v>68</v>
      </c>
    </row>
    <row r="34" spans="1:7" s="25" customFormat="1" ht="37.5" customHeight="1">
      <c r="A34" s="56" t="s">
        <v>43</v>
      </c>
      <c r="B34" s="57"/>
      <c r="C34" s="57"/>
      <c r="D34" s="18">
        <f>D13+D23+D32</f>
        <v>124871.7</v>
      </c>
      <c r="E34" s="18">
        <f>E13+E23+E32</f>
        <v>138182.2</v>
      </c>
      <c r="F34" s="18">
        <f t="shared" si="0"/>
        <v>13310.500000000015</v>
      </c>
      <c r="G34" s="19">
        <f t="shared" si="1"/>
        <v>110.6593407473431</v>
      </c>
    </row>
    <row r="35" spans="1:7" s="25" customFormat="1" ht="20.25" customHeight="1">
      <c r="A35" s="5" t="s">
        <v>34</v>
      </c>
      <c r="B35" s="7">
        <v>40000000</v>
      </c>
      <c r="C35" s="43" t="s">
        <v>12</v>
      </c>
      <c r="D35" s="18">
        <f>D39</f>
        <v>111649</v>
      </c>
      <c r="E35" s="18">
        <f>E39</f>
        <v>111477.50000000001</v>
      </c>
      <c r="F35" s="18">
        <f t="shared" si="0"/>
        <v>-171.49999999998545</v>
      </c>
      <c r="G35" s="19">
        <f t="shared" si="1"/>
        <v>99.84639360854106</v>
      </c>
    </row>
    <row r="36" spans="1:7" s="25" customFormat="1" ht="21.75" customHeight="1" hidden="1">
      <c r="A36" s="5" t="s">
        <v>35</v>
      </c>
      <c r="B36" s="7">
        <v>41020000</v>
      </c>
      <c r="C36" s="43" t="s">
        <v>13</v>
      </c>
      <c r="D36" s="18">
        <f>D37+D38</f>
        <v>0</v>
      </c>
      <c r="E36" s="18">
        <f>E37+E38</f>
        <v>0</v>
      </c>
      <c r="F36" s="18">
        <f t="shared" si="0"/>
        <v>0</v>
      </c>
      <c r="G36" s="19" t="e">
        <f t="shared" si="1"/>
        <v>#DIV/0!</v>
      </c>
    </row>
    <row r="37" spans="1:7" s="25" customFormat="1" ht="47.25" hidden="1">
      <c r="A37" s="5" t="s">
        <v>36</v>
      </c>
      <c r="B37" s="7">
        <v>41020601</v>
      </c>
      <c r="C37" s="43" t="s">
        <v>14</v>
      </c>
      <c r="D37" s="18"/>
      <c r="E37" s="18"/>
      <c r="F37" s="18">
        <f t="shared" si="0"/>
        <v>0</v>
      </c>
      <c r="G37" s="19" t="e">
        <f t="shared" si="1"/>
        <v>#DIV/0!</v>
      </c>
    </row>
    <row r="38" spans="1:7" s="25" customFormat="1" ht="47.25" hidden="1">
      <c r="A38" s="5" t="s">
        <v>52</v>
      </c>
      <c r="B38" s="7">
        <v>41021201</v>
      </c>
      <c r="C38" s="43" t="s">
        <v>53</v>
      </c>
      <c r="D38" s="18"/>
      <c r="E38" s="18"/>
      <c r="F38" s="18">
        <f t="shared" si="0"/>
        <v>0</v>
      </c>
      <c r="G38" s="19" t="e">
        <f t="shared" si="1"/>
        <v>#DIV/0!</v>
      </c>
    </row>
    <row r="39" spans="1:7" s="25" customFormat="1" ht="15.75">
      <c r="A39" s="5" t="s">
        <v>35</v>
      </c>
      <c r="B39" s="7">
        <v>41030000</v>
      </c>
      <c r="C39" s="43" t="s">
        <v>15</v>
      </c>
      <c r="D39" s="18">
        <f>SUM(D40:D49)</f>
        <v>111649</v>
      </c>
      <c r="E39" s="18">
        <f>SUM(E40:E49)</f>
        <v>111477.50000000001</v>
      </c>
      <c r="F39" s="18">
        <f t="shared" si="0"/>
        <v>-171.49999999998545</v>
      </c>
      <c r="G39" s="19">
        <f t="shared" si="1"/>
        <v>99.84639360854106</v>
      </c>
    </row>
    <row r="40" spans="1:7" s="25" customFormat="1" ht="120.75" customHeight="1">
      <c r="A40" s="5" t="s">
        <v>36</v>
      </c>
      <c r="B40" s="7">
        <v>41030601</v>
      </c>
      <c r="C40" s="44" t="s">
        <v>84</v>
      </c>
      <c r="D40" s="18">
        <v>32784.6</v>
      </c>
      <c r="E40" s="18">
        <v>32784.6</v>
      </c>
      <c r="F40" s="18">
        <f t="shared" si="0"/>
        <v>0</v>
      </c>
      <c r="G40" s="19">
        <f t="shared" si="1"/>
        <v>100</v>
      </c>
    </row>
    <row r="41" spans="1:7" s="25" customFormat="1" ht="134.25" customHeight="1">
      <c r="A41" s="5" t="s">
        <v>63</v>
      </c>
      <c r="B41" s="7">
        <v>41030801</v>
      </c>
      <c r="C41" s="45" t="s">
        <v>85</v>
      </c>
      <c r="D41" s="18">
        <v>7266</v>
      </c>
      <c r="E41" s="18">
        <v>7266</v>
      </c>
      <c r="F41" s="18">
        <f t="shared" si="0"/>
        <v>0</v>
      </c>
      <c r="G41" s="19">
        <f t="shared" si="1"/>
        <v>100</v>
      </c>
    </row>
    <row r="42" spans="1:7" s="25" customFormat="1" ht="314.25" customHeight="1">
      <c r="A42" s="5" t="s">
        <v>64</v>
      </c>
      <c r="B42" s="7">
        <v>41030901</v>
      </c>
      <c r="C42" s="45" t="s">
        <v>86</v>
      </c>
      <c r="D42" s="18">
        <v>938.1</v>
      </c>
      <c r="E42" s="18">
        <v>937.9</v>
      </c>
      <c r="F42" s="18">
        <f t="shared" si="0"/>
        <v>-0.20000000000004547</v>
      </c>
      <c r="G42" s="19">
        <f t="shared" si="1"/>
        <v>99.97868031126745</v>
      </c>
    </row>
    <row r="43" spans="1:7" s="25" customFormat="1" ht="89.25" customHeight="1">
      <c r="A43" s="5" t="s">
        <v>65</v>
      </c>
      <c r="B43" s="7">
        <v>41031001</v>
      </c>
      <c r="C43" s="45" t="s">
        <v>98</v>
      </c>
      <c r="D43" s="18">
        <v>1.3</v>
      </c>
      <c r="E43" s="18">
        <v>1.3</v>
      </c>
      <c r="F43" s="18">
        <f t="shared" si="0"/>
        <v>0</v>
      </c>
      <c r="G43" s="19">
        <f t="shared" si="1"/>
        <v>100</v>
      </c>
    </row>
    <row r="44" spans="1:7" s="25" customFormat="1" ht="40.5" customHeight="1">
      <c r="A44" s="5" t="s">
        <v>66</v>
      </c>
      <c r="B44" s="7">
        <v>41033900</v>
      </c>
      <c r="C44" s="45" t="s">
        <v>87</v>
      </c>
      <c r="D44" s="18">
        <v>28052.9</v>
      </c>
      <c r="E44" s="18">
        <v>28051.4</v>
      </c>
      <c r="F44" s="18">
        <f t="shared" si="0"/>
        <v>-1.5</v>
      </c>
      <c r="G44" s="19">
        <f t="shared" si="1"/>
        <v>99.9946529592306</v>
      </c>
    </row>
    <row r="45" spans="1:7" s="25" customFormat="1" ht="36.75" customHeight="1">
      <c r="A45" s="5" t="s">
        <v>67</v>
      </c>
      <c r="B45" s="7">
        <v>41034200</v>
      </c>
      <c r="C45" s="45" t="s">
        <v>88</v>
      </c>
      <c r="D45" s="18">
        <v>37984.9</v>
      </c>
      <c r="E45" s="18">
        <v>37984.9</v>
      </c>
      <c r="F45" s="18">
        <f t="shared" si="0"/>
        <v>0</v>
      </c>
      <c r="G45" s="19">
        <f t="shared" si="1"/>
        <v>100</v>
      </c>
    </row>
    <row r="46" spans="1:7" s="25" customFormat="1" ht="25.5" customHeight="1">
      <c r="A46" s="5" t="s">
        <v>70</v>
      </c>
      <c r="B46" s="7">
        <v>41035000</v>
      </c>
      <c r="C46" s="45" t="s">
        <v>89</v>
      </c>
      <c r="D46" s="18">
        <v>779.1</v>
      </c>
      <c r="E46" s="18">
        <v>674</v>
      </c>
      <c r="F46" s="18">
        <f t="shared" si="0"/>
        <v>-105.10000000000002</v>
      </c>
      <c r="G46" s="19">
        <f t="shared" si="1"/>
        <v>86.51007572840457</v>
      </c>
    </row>
    <row r="47" spans="1:7" s="25" customFormat="1" ht="68.25" customHeight="1">
      <c r="A47" s="5" t="s">
        <v>99</v>
      </c>
      <c r="B47" s="7">
        <v>41035100</v>
      </c>
      <c r="C47" s="45" t="s">
        <v>101</v>
      </c>
      <c r="D47" s="18">
        <v>2827.5</v>
      </c>
      <c r="E47" s="18">
        <v>2827.5</v>
      </c>
      <c r="F47" s="18">
        <f t="shared" si="0"/>
        <v>0</v>
      </c>
      <c r="G47" s="19">
        <f t="shared" si="1"/>
        <v>100</v>
      </c>
    </row>
    <row r="48" spans="1:7" s="25" customFormat="1" ht="150.75" customHeight="1">
      <c r="A48" s="5" t="s">
        <v>100</v>
      </c>
      <c r="B48" s="7">
        <v>41035801</v>
      </c>
      <c r="C48" s="46" t="s">
        <v>90</v>
      </c>
      <c r="D48" s="18">
        <v>524.1</v>
      </c>
      <c r="E48" s="18">
        <v>508.3</v>
      </c>
      <c r="F48" s="18">
        <f t="shared" si="0"/>
        <v>-15.800000000000011</v>
      </c>
      <c r="G48" s="19">
        <f t="shared" si="1"/>
        <v>96.98530814730013</v>
      </c>
    </row>
    <row r="49" spans="1:7" s="25" customFormat="1" ht="86.25" customHeight="1">
      <c r="A49" s="5" t="s">
        <v>56</v>
      </c>
      <c r="B49" s="7">
        <v>41037001</v>
      </c>
      <c r="C49" s="43" t="s">
        <v>55</v>
      </c>
      <c r="D49" s="18">
        <v>490.5</v>
      </c>
      <c r="E49" s="18">
        <v>441.6</v>
      </c>
      <c r="F49" s="18">
        <f t="shared" si="0"/>
        <v>-48.89999999999998</v>
      </c>
      <c r="G49" s="19">
        <f t="shared" si="1"/>
        <v>90.03058103975535</v>
      </c>
    </row>
    <row r="50" spans="1:7" s="25" customFormat="1" ht="37.5" customHeight="1">
      <c r="A50" s="56" t="s">
        <v>42</v>
      </c>
      <c r="B50" s="57"/>
      <c r="C50" s="57"/>
      <c r="D50" s="18">
        <f>D34+D35</f>
        <v>236520.7</v>
      </c>
      <c r="E50" s="18">
        <f>E34+E35</f>
        <v>249659.7</v>
      </c>
      <c r="F50" s="18">
        <f t="shared" si="0"/>
        <v>13139</v>
      </c>
      <c r="G50" s="19">
        <f t="shared" si="1"/>
        <v>105.5551163175147</v>
      </c>
    </row>
    <row r="51" spans="1:7" s="28" customFormat="1" ht="24" customHeight="1">
      <c r="A51" s="60" t="s">
        <v>39</v>
      </c>
      <c r="B51" s="61"/>
      <c r="C51" s="61"/>
      <c r="D51" s="61"/>
      <c r="E51" s="61"/>
      <c r="F51" s="61"/>
      <c r="G51" s="61"/>
    </row>
    <row r="52" spans="1:7" s="25" customFormat="1" ht="15.75">
      <c r="A52" s="5">
        <v>1</v>
      </c>
      <c r="B52" s="7">
        <v>10000000</v>
      </c>
      <c r="C52" s="43" t="s">
        <v>2</v>
      </c>
      <c r="D52" s="18">
        <f>D53</f>
        <v>0</v>
      </c>
      <c r="E52" s="18">
        <f>E53</f>
        <v>-2.6</v>
      </c>
      <c r="F52" s="18">
        <f aca="true" t="shared" si="2" ref="F52:F64">E52-D52</f>
        <v>-2.6</v>
      </c>
      <c r="G52" s="19" t="s">
        <v>68</v>
      </c>
    </row>
    <row r="53" spans="1:7" s="25" customFormat="1" ht="15.75">
      <c r="A53" s="5" t="s">
        <v>20</v>
      </c>
      <c r="B53" s="7">
        <v>18000000</v>
      </c>
      <c r="C53" s="43" t="s">
        <v>3</v>
      </c>
      <c r="D53" s="18">
        <f>D54</f>
        <v>0</v>
      </c>
      <c r="E53" s="18">
        <f>E54</f>
        <v>-2.6</v>
      </c>
      <c r="F53" s="18">
        <f t="shared" si="2"/>
        <v>-2.6</v>
      </c>
      <c r="G53" s="19" t="s">
        <v>68</v>
      </c>
    </row>
    <row r="54" spans="1:7" s="25" customFormat="1" ht="85.5" customHeight="1">
      <c r="A54" s="5" t="s">
        <v>40</v>
      </c>
      <c r="B54" s="7">
        <v>18041500</v>
      </c>
      <c r="C54" s="14" t="s">
        <v>92</v>
      </c>
      <c r="D54" s="18">
        <v>0</v>
      </c>
      <c r="E54" s="18">
        <v>-2.6</v>
      </c>
      <c r="F54" s="18">
        <f t="shared" si="2"/>
        <v>-2.6</v>
      </c>
      <c r="G54" s="19" t="s">
        <v>68</v>
      </c>
    </row>
    <row r="55" spans="1:7" s="25" customFormat="1" ht="23.25" customHeight="1">
      <c r="A55" s="5" t="s">
        <v>25</v>
      </c>
      <c r="B55" s="7">
        <v>20000000</v>
      </c>
      <c r="C55" s="43" t="s">
        <v>6</v>
      </c>
      <c r="D55" s="18">
        <f>D56+D57</f>
        <v>12024.4</v>
      </c>
      <c r="E55" s="18">
        <f>E56+E57</f>
        <v>12445</v>
      </c>
      <c r="F55" s="18">
        <f t="shared" si="2"/>
        <v>420.60000000000036</v>
      </c>
      <c r="G55" s="19">
        <f t="shared" si="1"/>
        <v>103.49788762848875</v>
      </c>
    </row>
    <row r="56" spans="1:7" s="25" customFormat="1" ht="44.25" customHeight="1">
      <c r="A56" s="5" t="s">
        <v>26</v>
      </c>
      <c r="B56" s="7">
        <v>24170000</v>
      </c>
      <c r="C56" s="43" t="s">
        <v>57</v>
      </c>
      <c r="D56" s="18">
        <v>47.1</v>
      </c>
      <c r="E56" s="18">
        <v>202.6</v>
      </c>
      <c r="F56" s="18">
        <f t="shared" si="2"/>
        <v>155.5</v>
      </c>
      <c r="G56" s="19">
        <f t="shared" si="1"/>
        <v>430.1486199575371</v>
      </c>
    </row>
    <row r="57" spans="1:7" s="25" customFormat="1" ht="27" customHeight="1">
      <c r="A57" s="5" t="s">
        <v>27</v>
      </c>
      <c r="B57" s="7">
        <v>25000000</v>
      </c>
      <c r="C57" s="43" t="s">
        <v>10</v>
      </c>
      <c r="D57" s="18">
        <v>11977.3</v>
      </c>
      <c r="E57" s="18">
        <v>12242.4</v>
      </c>
      <c r="F57" s="18">
        <f t="shared" si="2"/>
        <v>265.10000000000036</v>
      </c>
      <c r="G57" s="19">
        <f t="shared" si="1"/>
        <v>102.21335359388178</v>
      </c>
    </row>
    <row r="58" spans="1:7" s="25" customFormat="1" ht="27" customHeight="1">
      <c r="A58" s="5" t="s">
        <v>31</v>
      </c>
      <c r="B58" s="7">
        <v>30000000</v>
      </c>
      <c r="C58" s="43" t="s">
        <v>11</v>
      </c>
      <c r="D58" s="18">
        <f>D59</f>
        <v>0</v>
      </c>
      <c r="E58" s="18">
        <f>E59</f>
        <v>-28.7</v>
      </c>
      <c r="F58" s="18">
        <f t="shared" si="2"/>
        <v>-28.7</v>
      </c>
      <c r="G58" s="19" t="s">
        <v>68</v>
      </c>
    </row>
    <row r="59" spans="1:7" s="25" customFormat="1" ht="171.75" customHeight="1">
      <c r="A59" s="5" t="s">
        <v>32</v>
      </c>
      <c r="B59" s="7">
        <v>33010100</v>
      </c>
      <c r="C59" s="43" t="s">
        <v>102</v>
      </c>
      <c r="D59" s="18">
        <v>0</v>
      </c>
      <c r="E59" s="18">
        <v>-28.7</v>
      </c>
      <c r="F59" s="18">
        <f t="shared" si="2"/>
        <v>-28.7</v>
      </c>
      <c r="G59" s="19" t="s">
        <v>68</v>
      </c>
    </row>
    <row r="60" spans="1:7" s="25" customFormat="1" ht="81" customHeight="1">
      <c r="A60" s="5" t="s">
        <v>103</v>
      </c>
      <c r="B60" s="7">
        <v>50110000</v>
      </c>
      <c r="C60" s="29" t="s">
        <v>93</v>
      </c>
      <c r="D60" s="18">
        <v>80</v>
      </c>
      <c r="E60" s="18">
        <v>148</v>
      </c>
      <c r="F60" s="18">
        <f t="shared" si="2"/>
        <v>68</v>
      </c>
      <c r="G60" s="19">
        <f t="shared" si="1"/>
        <v>185</v>
      </c>
    </row>
    <row r="61" spans="1:7" s="25" customFormat="1" ht="57" customHeight="1">
      <c r="A61" s="56" t="s">
        <v>91</v>
      </c>
      <c r="B61" s="57"/>
      <c r="C61" s="57"/>
      <c r="D61" s="18">
        <f>D60+D55+D52+D58</f>
        <v>12104.4</v>
      </c>
      <c r="E61" s="18">
        <f>E60+E55+E52+E58</f>
        <v>12561.699999999999</v>
      </c>
      <c r="F61" s="18">
        <f t="shared" si="2"/>
        <v>457.2999999999993</v>
      </c>
      <c r="G61" s="19">
        <f t="shared" si="1"/>
        <v>103.77796503750703</v>
      </c>
    </row>
    <row r="62" spans="1:7" s="25" customFormat="1" ht="68.25" customHeight="1" hidden="1">
      <c r="A62" s="5" t="s">
        <v>51</v>
      </c>
      <c r="B62" s="7">
        <v>41035101</v>
      </c>
      <c r="C62" s="47" t="s">
        <v>44</v>
      </c>
      <c r="D62" s="18">
        <v>0</v>
      </c>
      <c r="E62" s="18">
        <v>0</v>
      </c>
      <c r="F62" s="18">
        <f t="shared" si="2"/>
        <v>0</v>
      </c>
      <c r="G62" s="19" t="e">
        <f>E62/D62*100</f>
        <v>#DIV/0!</v>
      </c>
    </row>
    <row r="63" spans="1:7" s="25" customFormat="1" ht="197.25" customHeight="1" hidden="1">
      <c r="A63" s="5" t="s">
        <v>59</v>
      </c>
      <c r="B63" s="7">
        <v>41036601</v>
      </c>
      <c r="C63" s="23" t="s">
        <v>60</v>
      </c>
      <c r="D63" s="18">
        <v>0</v>
      </c>
      <c r="E63" s="18">
        <v>0</v>
      </c>
      <c r="F63" s="18">
        <f t="shared" si="2"/>
        <v>0</v>
      </c>
      <c r="G63" s="19" t="e">
        <f>E63/D63*100</f>
        <v>#DIV/0!</v>
      </c>
    </row>
    <row r="64" spans="1:7" s="25" customFormat="1" ht="36" customHeight="1">
      <c r="A64" s="56" t="s">
        <v>41</v>
      </c>
      <c r="B64" s="57"/>
      <c r="C64" s="57"/>
      <c r="D64" s="18">
        <f>D61+D50</f>
        <v>248625.1</v>
      </c>
      <c r="E64" s="18">
        <f>E61+E50</f>
        <v>262221.4</v>
      </c>
      <c r="F64" s="18">
        <f t="shared" si="2"/>
        <v>13596.300000000017</v>
      </c>
      <c r="G64" s="19">
        <f>E64/D64*100</f>
        <v>105.46859508553239</v>
      </c>
    </row>
    <row r="65" spans="1:7" s="25" customFormat="1" ht="16.5">
      <c r="A65" s="12"/>
      <c r="B65" s="9"/>
      <c r="C65" s="48"/>
      <c r="D65" s="20"/>
      <c r="E65" s="20"/>
      <c r="F65" s="20"/>
      <c r="G65" s="21"/>
    </row>
    <row r="66" spans="1:7" s="25" customFormat="1" ht="64.5" customHeight="1">
      <c r="A66" s="58" t="s">
        <v>47</v>
      </c>
      <c r="B66" s="58"/>
      <c r="C66" s="58"/>
      <c r="D66" s="15"/>
      <c r="E66" s="15"/>
      <c r="F66" s="59" t="s">
        <v>48</v>
      </c>
      <c r="G66" s="59"/>
    </row>
    <row r="67" spans="1:6" ht="12.75">
      <c r="A67" s="31"/>
      <c r="B67" s="28"/>
      <c r="C67" s="49"/>
      <c r="D67" s="32"/>
      <c r="E67" s="32"/>
      <c r="F67" s="32"/>
    </row>
    <row r="68" spans="1:6" ht="12.75">
      <c r="A68" s="13"/>
      <c r="B68" s="2"/>
      <c r="C68" s="50"/>
      <c r="F68" s="33"/>
    </row>
    <row r="69" spans="1:6" ht="12.75">
      <c r="A69" s="13"/>
      <c r="B69" s="2"/>
      <c r="C69" s="50"/>
      <c r="F69" s="33"/>
    </row>
    <row r="70" spans="1:6" ht="12.75">
      <c r="A70" s="13"/>
      <c r="B70" s="2"/>
      <c r="C70" s="50"/>
      <c r="F70" s="33"/>
    </row>
    <row r="71" spans="1:6" ht="12.75">
      <c r="A71" s="13"/>
      <c r="B71" s="2"/>
      <c r="C71" s="50"/>
      <c r="F71" s="33"/>
    </row>
    <row r="72" spans="1:6" ht="12.75">
      <c r="A72" s="13"/>
      <c r="B72" s="2"/>
      <c r="C72" s="50"/>
      <c r="F72" s="33"/>
    </row>
    <row r="73" spans="1:6" ht="12.75">
      <c r="A73" s="13"/>
      <c r="B73" s="2"/>
      <c r="C73" s="50"/>
      <c r="F73" s="33"/>
    </row>
    <row r="74" spans="1:6" ht="12.75">
      <c r="A74" s="13"/>
      <c r="B74" s="2"/>
      <c r="C74" s="50"/>
      <c r="F74" s="33"/>
    </row>
    <row r="75" spans="1:6" ht="12.75">
      <c r="A75" s="13"/>
      <c r="B75" s="2"/>
      <c r="C75" s="50"/>
      <c r="F75" s="33"/>
    </row>
    <row r="76" spans="1:6" ht="12.75">
      <c r="A76" s="13"/>
      <c r="B76" s="2"/>
      <c r="C76" s="50"/>
      <c r="F76" s="33"/>
    </row>
    <row r="77" spans="1:6" ht="12.75">
      <c r="A77" s="13"/>
      <c r="B77" s="2"/>
      <c r="C77" s="50"/>
      <c r="F77" s="33"/>
    </row>
    <row r="78" spans="1:6" ht="12.75">
      <c r="A78" s="13"/>
      <c r="B78" s="2"/>
      <c r="C78" s="50"/>
      <c r="F78" s="33"/>
    </row>
    <row r="79" spans="1:6" ht="12.75">
      <c r="A79" s="13"/>
      <c r="B79" s="2"/>
      <c r="C79" s="50"/>
      <c r="F79" s="33"/>
    </row>
    <row r="80" spans="1:6" ht="12.75">
      <c r="A80" s="13"/>
      <c r="B80" s="2"/>
      <c r="C80" s="50"/>
      <c r="F80" s="33"/>
    </row>
    <row r="81" spans="1:6" ht="12.75">
      <c r="A81" s="13"/>
      <c r="B81" s="2"/>
      <c r="C81" s="50"/>
      <c r="F81" s="33"/>
    </row>
    <row r="82" spans="1:6" ht="12.75">
      <c r="A82" s="13"/>
      <c r="B82" s="2"/>
      <c r="C82" s="50"/>
      <c r="F82" s="33"/>
    </row>
  </sheetData>
  <sheetProtection/>
  <mergeCells count="18">
    <mergeCell ref="A64:C64"/>
    <mergeCell ref="A66:C66"/>
    <mergeCell ref="F66:G66"/>
    <mergeCell ref="G8:G10"/>
    <mergeCell ref="A12:G12"/>
    <mergeCell ref="A34:C34"/>
    <mergeCell ref="A50:C50"/>
    <mergeCell ref="A51:G51"/>
    <mergeCell ref="A61:C61"/>
    <mergeCell ref="B4:G4"/>
    <mergeCell ref="A5:G5"/>
    <mergeCell ref="A6:G6"/>
    <mergeCell ref="A8:A10"/>
    <mergeCell ref="B8:B10"/>
    <mergeCell ref="C8:C10"/>
    <mergeCell ref="D8:D10"/>
    <mergeCell ref="E8:E10"/>
    <mergeCell ref="F8:F10"/>
  </mergeCells>
  <printOptions/>
  <pageMargins left="0.9448818897637796" right="0.35433070866141736" top="0.5905511811023623" bottom="0.5905511811023623" header="0.5118110236220472" footer="0.5118110236220472"/>
  <pageSetup fitToHeight="5" horizontalDpi="600" verticalDpi="600" orientation="portrait" paperSize="9" scale="65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KORETSKAYA</cp:lastModifiedBy>
  <cp:lastPrinted>2016-02-02T07:24:43Z</cp:lastPrinted>
  <dcterms:created xsi:type="dcterms:W3CDTF">2011-04-11T13:37:59Z</dcterms:created>
  <dcterms:modified xsi:type="dcterms:W3CDTF">2016-02-03T06:14:12Z</dcterms:modified>
  <cp:category/>
  <cp:version/>
  <cp:contentType/>
  <cp:contentStatus/>
</cp:coreProperties>
</file>